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6713513F-E929-420A-BCCB-8D3AC53F414E}" xr6:coauthVersionLast="40" xr6:coauthVersionMax="40" xr10:uidLastSave="{00000000-0000-0000-0000-000000000000}"/>
  <bookViews>
    <workbookView xWindow="28680" yWindow="-120" windowWidth="29040" windowHeight="15840" xr2:uid="{00000000-000D-0000-FFFF-FFFF00000000}"/>
  </bookViews>
  <sheets>
    <sheet name="模板说明" sheetId="1" r:id="rId1"/>
    <sheet name="基础配置" sheetId="15" r:id="rId2"/>
    <sheet name="医生花名册" sheetId="17" r:id="rId3"/>
    <sheet name="1.0 核算单元额外收入" sheetId="23" r:id="rId4"/>
    <sheet name="1.1.1 门诊就诊收入" sheetId="2" r:id="rId5"/>
    <sheet name="1.1.2 门诊执行收入" sheetId="3" r:id="rId6"/>
    <sheet name="1.2.1 住院就诊收入" sheetId="4" r:id="rId7"/>
    <sheet name="1.2.2 住院执行收入" sheetId="5" r:id="rId8"/>
    <sheet name="1.3.1 转入ICU就诊收入" sheetId="22" r:id="rId9"/>
    <sheet name="1.3.2 转入ICU执行收入" sheetId="21" r:id="rId10"/>
    <sheet name="2.1 成本支出统计表" sheetId="8" r:id="rId11"/>
    <sheet name="3.1医生组工作量绩效测算表" sheetId="10" r:id="rId12"/>
    <sheet name="3.2 护士组工作量绩效测算表" sheetId="11" r:id="rId13"/>
    <sheet name="3.3 科室二次分配工作量及质量考核积分" sheetId="19" r:id="rId14"/>
    <sheet name="4.1 临床科室单元核算表" sheetId="18" r:id="rId15"/>
    <sheet name="4.2 特殊核算单元绩效测算表" sheetId="14" r:id="rId16"/>
  </sheets>
  <calcPr calcId="181029"/>
</workbook>
</file>

<file path=xl/calcChain.xml><?xml version="1.0" encoding="utf-8"?>
<calcChain xmlns="http://schemas.openxmlformats.org/spreadsheetml/2006/main">
  <c r="R37" i="10" l="1"/>
  <c r="R35" i="10"/>
  <c r="R30" i="10"/>
  <c r="Q38" i="10"/>
  <c r="P38" i="10"/>
  <c r="O38" i="10"/>
  <c r="M38" i="10"/>
  <c r="L38" i="10"/>
  <c r="N29" i="10"/>
  <c r="D30" i="10"/>
  <c r="C30" i="10"/>
  <c r="B30" i="10"/>
  <c r="D48" i="23"/>
  <c r="E8" i="23"/>
  <c r="C38" i="8"/>
  <c r="C37" i="8"/>
  <c r="C36" i="8"/>
  <c r="C35" i="8"/>
  <c r="C2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C23" authorId="0" shapeId="0" xr:uid="{45B3F951-FECF-4EC2-A341-C0AF1C027ED7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上月未扣减耗材，这月扣减</t>
        </r>
      </text>
    </comment>
    <comment ref="C38" authorId="0" shapeId="0" xr:uid="{6A24AE84-F90D-4CCC-BB6C-1E18C10699CE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8月扣减65%，剩余部分9月扣减25%，10月扣减10%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F4" authorId="0" shapeId="0" xr:uid="{00000000-0006-0000-0A00-000001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按小时记分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E2" authorId="0" shapeId="0" xr:uid="{0C87E955-3418-4503-9D36-DB6B9C568847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计算时需要乘以考核率</t>
        </r>
      </text>
    </comment>
    <comment ref="K2" authorId="0" shapeId="0" xr:uid="{FCC07AB1-2A52-43C8-86A6-AFC0017EA71E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计算时需要乘以考核率</t>
        </r>
      </text>
    </comment>
  </commentList>
</comments>
</file>

<file path=xl/sharedStrings.xml><?xml version="1.0" encoding="utf-8"?>
<sst xmlns="http://schemas.openxmlformats.org/spreadsheetml/2006/main" count="1353" uniqueCount="408">
  <si>
    <t>护理组分割比例：</t>
  </si>
  <si>
    <t>医生组分割比例：</t>
  </si>
  <si>
    <t>核算单元
（医生组）</t>
  </si>
  <si>
    <t>核算单元
（护理组）</t>
  </si>
  <si>
    <t>科室名称</t>
    <phoneticPr fontId="2" type="noConversion"/>
  </si>
  <si>
    <t>核算单元</t>
  </si>
  <si>
    <t>物资成本</t>
  </si>
  <si>
    <t>生产成本</t>
  </si>
  <si>
    <t>备注</t>
  </si>
  <si>
    <t>卫生
耗料</t>
  </si>
  <si>
    <t>供应室
耗材</t>
  </si>
  <si>
    <t>总务
耗材</t>
  </si>
  <si>
    <t>办公费</t>
  </si>
  <si>
    <t>取暖费</t>
  </si>
  <si>
    <t>水电费</t>
  </si>
  <si>
    <t>维修费</t>
  </si>
  <si>
    <t>科室名称</t>
  </si>
  <si>
    <t>手术工作量</t>
  </si>
  <si>
    <t>住院工作量</t>
  </si>
  <si>
    <t>双向转诊工作量</t>
  </si>
  <si>
    <t>急救出车工作量</t>
  </si>
  <si>
    <t>医师</t>
  </si>
  <si>
    <t>主治
医师</t>
  </si>
  <si>
    <t>副主任
医师</t>
  </si>
  <si>
    <t>主任
医师</t>
  </si>
  <si>
    <t>无痛人流
人次</t>
  </si>
  <si>
    <t>无痛分娩
人次</t>
  </si>
  <si>
    <t>无痛胃肠镜
人次</t>
  </si>
  <si>
    <t>无痛膀胱镜
人次</t>
  </si>
  <si>
    <t>无痛宫腔镜
人次</t>
  </si>
  <si>
    <t>ERCP
人次</t>
  </si>
  <si>
    <t>住院甲级
病历份数</t>
  </si>
  <si>
    <t>住院
床日数</t>
  </si>
  <si>
    <t>收入院
访视人次</t>
  </si>
  <si>
    <t>下属机构上送
住院患者人次</t>
  </si>
  <si>
    <t>本院下转基层
出院患者人次</t>
  </si>
  <si>
    <t>急诊出车次数
（接回患者）</t>
  </si>
  <si>
    <t>急诊出车次数
（空车返回）</t>
  </si>
  <si>
    <t>单元工作量绩效标准</t>
  </si>
  <si>
    <t>其他工作量</t>
  </si>
  <si>
    <t>姓名</t>
  </si>
  <si>
    <t>岗位系数</t>
    <phoneticPr fontId="2" type="noConversion"/>
  </si>
  <si>
    <t>考核得分率</t>
    <phoneticPr fontId="2" type="noConversion"/>
  </si>
  <si>
    <t>调节系数</t>
    <phoneticPr fontId="2" type="noConversion"/>
  </si>
  <si>
    <t>发放系数</t>
    <phoneticPr fontId="2" type="noConversion"/>
  </si>
  <si>
    <t>参加工作时间</t>
    <phoneticPr fontId="2" type="noConversion"/>
  </si>
  <si>
    <t>医院奖罚</t>
    <phoneticPr fontId="2" type="noConversion"/>
  </si>
  <si>
    <t>序号</t>
  </si>
  <si>
    <t>其他绩效</t>
    <phoneticPr fontId="2" type="noConversion"/>
  </si>
  <si>
    <t>V1.0006</t>
  </si>
  <si>
    <t>说明内容</t>
  </si>
  <si>
    <t>填 写 说 明</t>
    <phoneticPr fontId="2" type="noConversion"/>
  </si>
  <si>
    <r>
      <rPr>
        <b/>
        <sz val="11"/>
        <color indexed="8"/>
        <rFont val="宋体"/>
        <family val="3"/>
        <charset val="134"/>
      </rPr>
      <t>模版适用范围。</t>
    </r>
    <r>
      <rPr>
        <sz val="11"/>
        <color indexed="8"/>
        <rFont val="宋体"/>
        <family val="3"/>
        <charset val="134"/>
      </rPr>
      <t>本模版适用于"医院绩效分配系统V1.0"收集数据。</t>
    </r>
    <phoneticPr fontId="2" type="noConversion"/>
  </si>
  <si>
    <t>说明：橙色部分可按照医院具体收费项目进行扩充。</t>
    <phoneticPr fontId="2" type="noConversion"/>
  </si>
  <si>
    <r>
      <t>就诊与执行数据收集说明：</t>
    </r>
    <r>
      <rPr>
        <sz val="11"/>
        <color indexed="8"/>
        <rFont val="宋体"/>
        <family val="3"/>
        <charset val="134"/>
      </rPr>
      <t>默认门诊、住院、ICU三个模块，如果需要增加需要按照以下格式1.3.1为就诊收入、1.3.2为执行收入以此类推。</t>
    </r>
    <phoneticPr fontId="2" type="noConversion"/>
  </si>
  <si>
    <t>医生组支出</t>
    <phoneticPr fontId="2" type="noConversion"/>
  </si>
  <si>
    <t>护理组支出</t>
    <phoneticPr fontId="2" type="noConversion"/>
  </si>
  <si>
    <t>医生组</t>
    <phoneticPr fontId="2" type="noConversion"/>
  </si>
  <si>
    <t>护理组</t>
    <phoneticPr fontId="2" type="noConversion"/>
  </si>
  <si>
    <t>科室</t>
    <phoneticPr fontId="2" type="noConversion"/>
  </si>
  <si>
    <t>职称</t>
    <phoneticPr fontId="2" type="noConversion"/>
  </si>
  <si>
    <t>项目</t>
  </si>
  <si>
    <t>临床科主任</t>
  </si>
  <si>
    <t>医技科主任</t>
  </si>
  <si>
    <t>临床科/医辅护长</t>
  </si>
  <si>
    <t>效率绩效</t>
  </si>
  <si>
    <t>规模绩效</t>
  </si>
  <si>
    <t>门诊西成药处方量</t>
  </si>
  <si>
    <t>科室</t>
    <phoneticPr fontId="2" type="noConversion"/>
  </si>
  <si>
    <t>人数</t>
    <phoneticPr fontId="2" type="noConversion"/>
  </si>
  <si>
    <t>量化指标</t>
    <phoneticPr fontId="2" type="noConversion"/>
  </si>
  <si>
    <t>数量</t>
    <phoneticPr fontId="2" type="noConversion"/>
  </si>
  <si>
    <t>量化指标绩效分值</t>
    <phoneticPr fontId="2" type="noConversion"/>
  </si>
  <si>
    <t>考核得分率</t>
    <phoneticPr fontId="2" type="noConversion"/>
  </si>
  <si>
    <t>医院奖罚</t>
    <phoneticPr fontId="2" type="noConversion"/>
  </si>
  <si>
    <t>其他绩效</t>
    <phoneticPr fontId="2" type="noConversion"/>
  </si>
  <si>
    <t>消毒供应室</t>
  </si>
  <si>
    <t>党委办公室</t>
  </si>
  <si>
    <t>宋天文</t>
  </si>
  <si>
    <t>党委书记</t>
  </si>
  <si>
    <t>工会办公室</t>
  </si>
  <si>
    <t>吴天波</t>
  </si>
  <si>
    <t>工会主席</t>
  </si>
  <si>
    <t>院办公室</t>
  </si>
  <si>
    <t>李迪</t>
  </si>
  <si>
    <t>科员</t>
  </si>
  <si>
    <t>参加工作时间</t>
  </si>
  <si>
    <t>临床科室中层人均绩效</t>
  </si>
  <si>
    <t>年资系数</t>
  </si>
  <si>
    <t>n&lt;1</t>
  </si>
  <si>
    <t>1=&lt;n&lt;2</t>
  </si>
  <si>
    <t>2=&lt;n&lt;3</t>
  </si>
  <si>
    <t>n&gt;=3</t>
  </si>
  <si>
    <t>项目</t>
    <phoneticPr fontId="2" type="noConversion"/>
  </si>
  <si>
    <t>核算单元</t>
    <phoneticPr fontId="2" type="noConversion"/>
  </si>
  <si>
    <t>工作量1</t>
    <phoneticPr fontId="12" type="noConversion"/>
  </si>
  <si>
    <t>工作量2</t>
  </si>
  <si>
    <t>工作量3</t>
  </si>
  <si>
    <t>工作量4</t>
  </si>
  <si>
    <t>工作量5</t>
  </si>
  <si>
    <t>工作量6</t>
  </si>
  <si>
    <t>工作量7</t>
  </si>
  <si>
    <t>工作量8</t>
  </si>
  <si>
    <t>工作量9</t>
  </si>
  <si>
    <t>工作量10</t>
  </si>
  <si>
    <t>工作量11</t>
  </si>
  <si>
    <t>工作量12</t>
  </si>
  <si>
    <t>项目单位积分标准（分）</t>
    <phoneticPr fontId="12" type="noConversion"/>
  </si>
  <si>
    <t>质量考核加减分</t>
    <phoneticPr fontId="12" type="noConversion"/>
  </si>
  <si>
    <t>差旅费</t>
    <phoneticPr fontId="2" type="noConversion"/>
  </si>
  <si>
    <t>消毒洗涤费</t>
    <phoneticPr fontId="2" type="noConversion"/>
  </si>
  <si>
    <t>医护支出</t>
    <phoneticPr fontId="2" type="noConversion"/>
  </si>
  <si>
    <t>工作天数</t>
    <phoneticPr fontId="2" type="noConversion"/>
  </si>
  <si>
    <t>说明：橙色部分可按照医院具体支出项目进行扩充，扩展项目只能在物资成本、生产成本、医护支出下面进行扩展。</t>
    <phoneticPr fontId="2" type="noConversion"/>
  </si>
  <si>
    <t>n=&lt;15%</t>
    <phoneticPr fontId="2" type="noConversion"/>
  </si>
  <si>
    <t>门诊药占比系数</t>
    <phoneticPr fontId="2" type="noConversion"/>
  </si>
  <si>
    <t>n=&lt;35%</t>
    <phoneticPr fontId="2" type="noConversion"/>
  </si>
  <si>
    <t>n&gt;70%</t>
    <phoneticPr fontId="2" type="noConversion"/>
  </si>
  <si>
    <t>n=&lt;70%</t>
    <phoneticPr fontId="2" type="noConversion"/>
  </si>
  <si>
    <t>n=&lt;50%</t>
    <phoneticPr fontId="2" type="noConversion"/>
  </si>
  <si>
    <t>工作日</t>
    <phoneticPr fontId="2" type="noConversion"/>
  </si>
  <si>
    <t>手术工作量</t>
    <phoneticPr fontId="2" type="noConversion"/>
  </si>
  <si>
    <t>单元工作量绩效标准</t>
    <phoneticPr fontId="2" type="noConversion"/>
  </si>
  <si>
    <t>核算单元</t>
    <phoneticPr fontId="2" type="noConversion"/>
  </si>
  <si>
    <t>重症(ICU)护理</t>
    <phoneticPr fontId="2" type="noConversion"/>
  </si>
  <si>
    <t xml:space="preserve">产房分娩人次
</t>
    <phoneticPr fontId="2" type="noConversion"/>
  </si>
  <si>
    <t xml:space="preserve">剖宫产人次
</t>
    <phoneticPr fontId="2" type="noConversion"/>
  </si>
  <si>
    <t>三级护理</t>
    <phoneticPr fontId="2" type="noConversion"/>
  </si>
  <si>
    <t>二级护理</t>
    <phoneticPr fontId="2" type="noConversion"/>
  </si>
  <si>
    <t>一级护理</t>
    <phoneticPr fontId="2" type="noConversion"/>
  </si>
  <si>
    <t>特级护理</t>
    <phoneticPr fontId="2" type="noConversion"/>
  </si>
  <si>
    <t>血透人次</t>
    <phoneticPr fontId="2" type="noConversion"/>
  </si>
  <si>
    <t>门急诊工作量</t>
    <phoneticPr fontId="2" type="noConversion"/>
  </si>
  <si>
    <t>说明：橙色部分可按照医院具体工作量项目进行扩充或者调整，只能对二级分类进行扩充或者删除，门急诊工作量计算时系统会自动按照设置的药占比系数计算绩效。</t>
    <phoneticPr fontId="2" type="noConversion"/>
  </si>
  <si>
    <t>骨科</t>
  </si>
  <si>
    <t>中医科</t>
  </si>
  <si>
    <t>普外肛肠科</t>
  </si>
  <si>
    <t>消化内科</t>
  </si>
  <si>
    <t>妇产科</t>
  </si>
  <si>
    <t>病理科</t>
  </si>
  <si>
    <t>心理咨询门诊</t>
  </si>
  <si>
    <t>儿科</t>
  </si>
  <si>
    <t>呼吸内科</t>
  </si>
  <si>
    <t>营养科</t>
  </si>
  <si>
    <t>肾病内分泌科</t>
  </si>
  <si>
    <t>骨科神经外科</t>
  </si>
  <si>
    <t>泌尿外科</t>
  </si>
  <si>
    <t>皮肤科</t>
  </si>
  <si>
    <t>眼科</t>
  </si>
  <si>
    <t>康复医学科</t>
  </si>
  <si>
    <t>放射科</t>
  </si>
  <si>
    <t>职业病防治所</t>
  </si>
  <si>
    <t>肿瘤内科</t>
  </si>
  <si>
    <t>耳鼻喉科</t>
  </si>
  <si>
    <t>疼痛科</t>
  </si>
  <si>
    <t>神经内科</t>
  </si>
  <si>
    <t>肿瘤外科</t>
  </si>
  <si>
    <t>心血管内科</t>
  </si>
  <si>
    <t>口腔科</t>
  </si>
  <si>
    <t>手足血管外科</t>
  </si>
  <si>
    <t>手术麻醉科</t>
  </si>
  <si>
    <t>急诊科</t>
  </si>
  <si>
    <t>感染性疾病科</t>
  </si>
  <si>
    <t>介入诊疗科</t>
  </si>
  <si>
    <t>产科</t>
  </si>
  <si>
    <t>妇科</t>
  </si>
  <si>
    <t>创伤外科门诊</t>
  </si>
  <si>
    <t>中医儿科门诊</t>
  </si>
  <si>
    <t>中医科专家门诊</t>
  </si>
  <si>
    <t>普外肛肠科门诊</t>
  </si>
  <si>
    <t>消化内科门诊</t>
  </si>
  <si>
    <t>方便门诊</t>
  </si>
  <si>
    <t>高压氧室</t>
  </si>
  <si>
    <t>产科门诊</t>
  </si>
  <si>
    <t>中医外科门诊</t>
  </si>
  <si>
    <t>妇产科专家门诊</t>
  </si>
  <si>
    <t>儿科门诊</t>
  </si>
  <si>
    <t>呼吸内科门诊</t>
  </si>
  <si>
    <t>内科门诊</t>
  </si>
  <si>
    <t>营养门诊</t>
  </si>
  <si>
    <t>肾脏风湿内分泌科门诊</t>
  </si>
  <si>
    <t>神经外科门诊</t>
  </si>
  <si>
    <t>泌尿外科门诊</t>
  </si>
  <si>
    <t>皮肤科门诊</t>
  </si>
  <si>
    <t>眼科门诊</t>
  </si>
  <si>
    <t>中医科方便门诊</t>
  </si>
  <si>
    <t>康复科方便门诊</t>
  </si>
  <si>
    <t>血透</t>
  </si>
  <si>
    <t>康复医学科门诊</t>
  </si>
  <si>
    <t>医学影像科</t>
  </si>
  <si>
    <t>妇科门诊</t>
  </si>
  <si>
    <t>肿瘤血液内科门诊</t>
  </si>
  <si>
    <t>外科门诊</t>
  </si>
  <si>
    <t>耳鼻喉科门诊</t>
  </si>
  <si>
    <t>普外科门诊</t>
  </si>
  <si>
    <t>疼痛门诊</t>
  </si>
  <si>
    <t>体检办</t>
  </si>
  <si>
    <t>神经内科门诊</t>
  </si>
  <si>
    <t>中医科门诊</t>
  </si>
  <si>
    <t>PICC门诊</t>
  </si>
  <si>
    <t>门诊部</t>
  </si>
  <si>
    <t>肿瘤外科门诊</t>
  </si>
  <si>
    <t>心血管内科门诊</t>
  </si>
  <si>
    <t>口腔科门诊</t>
  </si>
  <si>
    <t>手足血管外科门诊</t>
  </si>
  <si>
    <t>医学验配中心</t>
  </si>
  <si>
    <t>感染性疾病科门诊</t>
  </si>
  <si>
    <t>康复医学科专家门诊</t>
  </si>
  <si>
    <t>营养科门诊</t>
  </si>
  <si>
    <t>介入诊疗科专家门诊</t>
  </si>
  <si>
    <t>妇产科门诊</t>
  </si>
  <si>
    <t>母乳喂养咨询门诊</t>
  </si>
  <si>
    <t>0</t>
  </si>
  <si>
    <t>卫生材料费</t>
  </si>
  <si>
    <t>西药费</t>
  </si>
  <si>
    <t>中成药费</t>
  </si>
  <si>
    <t>中草药费</t>
  </si>
  <si>
    <t>放射费</t>
  </si>
  <si>
    <t>CT费</t>
  </si>
  <si>
    <t>B超彩超费</t>
  </si>
  <si>
    <t>病检费</t>
  </si>
  <si>
    <t>胃肠镜</t>
  </si>
  <si>
    <t>内窥镜</t>
  </si>
  <si>
    <t>其他费</t>
  </si>
  <si>
    <t>血液费</t>
  </si>
  <si>
    <t>心电图</t>
  </si>
  <si>
    <t>磁共振</t>
  </si>
  <si>
    <t/>
  </si>
  <si>
    <t>、</t>
  </si>
  <si>
    <t>收费处</t>
  </si>
  <si>
    <t>计划生育门诊</t>
  </si>
  <si>
    <t>门诊手术室</t>
  </si>
  <si>
    <t>妇科专家门诊</t>
  </si>
  <si>
    <t>耳鼻咽喉科</t>
  </si>
  <si>
    <t>血透室</t>
  </si>
  <si>
    <t>重症医学科</t>
  </si>
  <si>
    <t>重症医学科（ICU）</t>
  </si>
  <si>
    <t>肾病风湿内科</t>
  </si>
  <si>
    <t>肿瘤血液内科</t>
  </si>
  <si>
    <t>新生儿科</t>
  </si>
  <si>
    <t>儿科病区</t>
  </si>
  <si>
    <t>心血管内科病区</t>
  </si>
  <si>
    <t>神经内科病区</t>
  </si>
  <si>
    <t>感染性疾病科病区</t>
  </si>
  <si>
    <t>ICU病区</t>
  </si>
  <si>
    <t>普外肛肠科病区</t>
  </si>
  <si>
    <t>泌尿外科病区</t>
  </si>
  <si>
    <t>骨科神经外科病区</t>
  </si>
  <si>
    <t>妇科病区</t>
  </si>
  <si>
    <t>肾病风湿内科病区</t>
  </si>
  <si>
    <t>产科病区</t>
  </si>
  <si>
    <t>肿瘤血液内科病区</t>
  </si>
  <si>
    <t>消化内科病区</t>
  </si>
  <si>
    <t>手足血管外科病区</t>
  </si>
  <si>
    <t>功能科（B超室）</t>
  </si>
  <si>
    <t>功能检查科</t>
  </si>
  <si>
    <t>功能科（心电图室）</t>
  </si>
  <si>
    <t>检验科</t>
  </si>
  <si>
    <t>输血科</t>
  </si>
  <si>
    <t>高压氧科</t>
  </si>
  <si>
    <t>门诊西药房</t>
  </si>
  <si>
    <t>门诊中药房</t>
  </si>
  <si>
    <t>急诊药房</t>
  </si>
  <si>
    <t>中草药饮片</t>
  </si>
  <si>
    <t>中草药颗粒</t>
  </si>
  <si>
    <t>疫苗费</t>
  </si>
  <si>
    <t>挂号费</t>
  </si>
  <si>
    <t>就诊卡费</t>
  </si>
  <si>
    <t>诊察费</t>
  </si>
  <si>
    <t>检验费</t>
  </si>
  <si>
    <t>检验科材料</t>
  </si>
  <si>
    <t>支气管镜</t>
  </si>
  <si>
    <t>核磁共振</t>
  </si>
  <si>
    <t>介入放射</t>
  </si>
  <si>
    <t>放射科材料</t>
  </si>
  <si>
    <t>B超费</t>
  </si>
  <si>
    <t>彩超</t>
  </si>
  <si>
    <t>心电图费</t>
  </si>
  <si>
    <t>动态心电图费</t>
  </si>
  <si>
    <t>功能科材料</t>
  </si>
  <si>
    <t>胃镜</t>
  </si>
  <si>
    <t>肠镜</t>
  </si>
  <si>
    <t>胃镜材料</t>
  </si>
  <si>
    <t>病理材料</t>
  </si>
  <si>
    <t>护理费</t>
  </si>
  <si>
    <t>检查费</t>
  </si>
  <si>
    <t>治疗费</t>
  </si>
  <si>
    <t>手术费</t>
  </si>
  <si>
    <t>麻醉费</t>
  </si>
  <si>
    <t>科室手术费</t>
  </si>
  <si>
    <t>会诊费</t>
  </si>
  <si>
    <t>图文报告费</t>
  </si>
  <si>
    <t>吸氧费</t>
  </si>
  <si>
    <t>肺功能</t>
  </si>
  <si>
    <t>碎石</t>
  </si>
  <si>
    <t>透析费</t>
  </si>
  <si>
    <t>一般材料费(2000元以下)</t>
  </si>
  <si>
    <t>高值耗材费(手术材料）</t>
  </si>
  <si>
    <t>抢救费</t>
  </si>
  <si>
    <t>救护车费</t>
  </si>
  <si>
    <t>床位费</t>
  </si>
  <si>
    <t>冷暖费</t>
  </si>
  <si>
    <t>出诊费</t>
  </si>
  <si>
    <t>煎药费</t>
  </si>
  <si>
    <t>肌电图</t>
  </si>
  <si>
    <t>重症监护费</t>
  </si>
  <si>
    <t>建立健康档案</t>
  </si>
  <si>
    <t>职业病诊断</t>
  </si>
  <si>
    <t>呼气试验</t>
  </si>
  <si>
    <t>阴道镜费</t>
  </si>
  <si>
    <t>体检费</t>
  </si>
  <si>
    <t>急诊监护</t>
  </si>
  <si>
    <t>血气</t>
  </si>
  <si>
    <t>高压氧</t>
  </si>
  <si>
    <t>新生儿疾病筛查</t>
  </si>
  <si>
    <t>多导睡眠</t>
  </si>
  <si>
    <t>皮肤科专家门诊</t>
  </si>
  <si>
    <t>五官科</t>
  </si>
  <si>
    <t>五官科病区</t>
  </si>
  <si>
    <t>口腔科病区</t>
  </si>
  <si>
    <t>呼吸内科病区</t>
  </si>
  <si>
    <t>血透病区</t>
  </si>
  <si>
    <t>骨科病区</t>
  </si>
  <si>
    <t>康复医学病区</t>
  </si>
  <si>
    <t>疼痛科病区</t>
  </si>
  <si>
    <t>介入诊疗科病区</t>
  </si>
  <si>
    <t>中医科病区</t>
  </si>
  <si>
    <t>肿瘤外科病区</t>
  </si>
  <si>
    <t>新生儿科病区</t>
  </si>
  <si>
    <t>导管室</t>
  </si>
  <si>
    <t>住院药房</t>
  </si>
  <si>
    <t>1</t>
  </si>
  <si>
    <t>中成药</t>
  </si>
  <si>
    <t>草药饮片</t>
  </si>
  <si>
    <t>草药颗粒</t>
  </si>
  <si>
    <t>诊查费</t>
  </si>
  <si>
    <t>监护费</t>
  </si>
  <si>
    <t>核磁费</t>
  </si>
  <si>
    <t>超声费</t>
  </si>
  <si>
    <t>脑电图</t>
  </si>
  <si>
    <t>病理费</t>
  </si>
  <si>
    <t>血费</t>
  </si>
  <si>
    <t>一般材料</t>
  </si>
  <si>
    <t>高值材料</t>
  </si>
  <si>
    <t>门急诊科室</t>
  </si>
  <si>
    <t>科室</t>
  </si>
  <si>
    <t>中草药</t>
  </si>
  <si>
    <t>化验费</t>
  </si>
  <si>
    <t>一般卫生材料费</t>
  </si>
  <si>
    <t>磁共振费</t>
  </si>
  <si>
    <t>胃肠镜费</t>
  </si>
  <si>
    <t>心电等功能费</t>
  </si>
  <si>
    <t>其他</t>
  </si>
  <si>
    <t>介入放射费</t>
  </si>
  <si>
    <t>高压氧费</t>
  </si>
  <si>
    <t>高值耗材费</t>
  </si>
  <si>
    <t>烧伤外科</t>
  </si>
  <si>
    <t>肾病内科</t>
  </si>
  <si>
    <t>泌尿科</t>
  </si>
  <si>
    <t>眼科验配中心</t>
  </si>
  <si>
    <t>麻醉科</t>
  </si>
  <si>
    <t>功能科</t>
  </si>
  <si>
    <t>合作费用</t>
  </si>
  <si>
    <t>其他收入</t>
    <phoneticPr fontId="2" type="noConversion"/>
  </si>
  <si>
    <t>急诊科收入</t>
    <phoneticPr fontId="2" type="noConversion"/>
  </si>
  <si>
    <t>调剂收入</t>
  </si>
  <si>
    <t>产房</t>
  </si>
  <si>
    <t>科室增加其他收入</t>
    <phoneticPr fontId="2" type="noConversion"/>
  </si>
  <si>
    <t>正常工作日手术工作量三级手术</t>
    <phoneticPr fontId="2" type="noConversion"/>
  </si>
  <si>
    <t>正常工作日手术工作量四级手术</t>
    <phoneticPr fontId="2" type="noConversion"/>
  </si>
  <si>
    <t>非正常工作日急诊手术工作量一级手术</t>
    <phoneticPr fontId="2" type="noConversion"/>
  </si>
  <si>
    <t>非正常工作日急诊手术工作量二级手术</t>
    <phoneticPr fontId="2" type="noConversion"/>
  </si>
  <si>
    <t>非正常工作日急诊手术工作量三级手术</t>
    <phoneticPr fontId="2" type="noConversion"/>
  </si>
  <si>
    <t>非正常工作日急诊手术工作量四级手术</t>
    <phoneticPr fontId="2" type="noConversion"/>
  </si>
  <si>
    <t>非正常工作日急诊手术工作量一级手术</t>
    <phoneticPr fontId="2" type="noConversion"/>
  </si>
  <si>
    <t>住院甲级病历数</t>
    <phoneticPr fontId="2" type="noConversion"/>
  </si>
  <si>
    <t>急诊出车次数（空车返回）</t>
    <phoneticPr fontId="2" type="noConversion"/>
  </si>
  <si>
    <t>急诊出车次（接回患者）</t>
    <phoneticPr fontId="2" type="noConversion"/>
  </si>
  <si>
    <t>夜班费</t>
    <phoneticPr fontId="2" type="noConversion"/>
  </si>
  <si>
    <t>核算单元医生数</t>
    <phoneticPr fontId="2" type="noConversion"/>
  </si>
  <si>
    <t>核算单元护士数量</t>
    <phoneticPr fontId="2" type="noConversion"/>
  </si>
  <si>
    <t>考核对分率</t>
    <phoneticPr fontId="2" type="noConversion"/>
  </si>
  <si>
    <t>核算单元医生数量</t>
    <phoneticPr fontId="2" type="noConversion"/>
  </si>
  <si>
    <t>其他
绩效1</t>
    <phoneticPr fontId="2" type="noConversion"/>
  </si>
  <si>
    <t>其他
绩效2</t>
    <phoneticPr fontId="2" type="noConversion"/>
  </si>
  <si>
    <t>医生预设
总系数</t>
    <phoneticPr fontId="2" type="noConversion"/>
  </si>
  <si>
    <t>护理预设总系数</t>
    <phoneticPr fontId="2" type="noConversion"/>
  </si>
  <si>
    <t>副主任</t>
    <phoneticPr fontId="2" type="noConversion"/>
  </si>
  <si>
    <t>临床科主任</t>
    <phoneticPr fontId="2" type="noConversion"/>
  </si>
  <si>
    <t>医技科主任</t>
    <phoneticPr fontId="2" type="noConversion"/>
  </si>
  <si>
    <t>医技科副主任</t>
    <phoneticPr fontId="2" type="noConversion"/>
  </si>
  <si>
    <t>工作量绩效</t>
    <phoneticPr fontId="2" type="noConversion"/>
  </si>
  <si>
    <t>职称绩效</t>
    <phoneticPr fontId="2" type="noConversion"/>
  </si>
  <si>
    <t>计算系数</t>
    <phoneticPr fontId="2" type="noConversion"/>
  </si>
  <si>
    <t>工作绩效</t>
    <phoneticPr fontId="2" type="noConversion"/>
  </si>
  <si>
    <t>二次分配项目</t>
    <phoneticPr fontId="2" type="noConversion"/>
  </si>
  <si>
    <t>说明：基础配置主要用于存储整个绩效方案中共有的内容，目前因为演示所以在excel 中体现出来，后期将在系统中直接设置。</t>
    <phoneticPr fontId="2" type="noConversion"/>
  </si>
  <si>
    <t>出勤率</t>
    <phoneticPr fontId="2" type="noConversion"/>
  </si>
  <si>
    <t>临床科室</t>
    <phoneticPr fontId="2" type="noConversion"/>
  </si>
  <si>
    <t>医生姓名</t>
    <phoneticPr fontId="2" type="noConversion"/>
  </si>
  <si>
    <t>绩效基数核算参考对象</t>
    <phoneticPr fontId="2" type="noConversion"/>
  </si>
  <si>
    <t>临床科室主任人均绩效</t>
    <phoneticPr fontId="2" type="noConversion"/>
  </si>
  <si>
    <t>临床科室护士长人均绩效</t>
  </si>
  <si>
    <t>临床科室护士人均绩效的95%</t>
    <phoneticPr fontId="2" type="noConversion"/>
  </si>
  <si>
    <t>医技科室</t>
    <phoneticPr fontId="2" type="noConversion"/>
  </si>
  <si>
    <r>
      <t>基础配置模块说明：</t>
    </r>
    <r>
      <rPr>
        <sz val="11"/>
        <color theme="1"/>
        <rFont val="宋体"/>
        <family val="3"/>
        <charset val="134"/>
      </rPr>
      <t>基础配置主要用于存储整个绩效方案中共有的内容，目前因为演示所以在excel 中体现出来，后期将在系统中直接设置。</t>
    </r>
    <phoneticPr fontId="2" type="noConversion"/>
  </si>
  <si>
    <r>
      <rPr>
        <b/>
        <sz val="11"/>
        <color theme="1"/>
        <rFont val="宋体"/>
        <family val="3"/>
        <charset val="134"/>
      </rPr>
      <t>医院花名册说明</t>
    </r>
    <r>
      <rPr>
        <sz val="11"/>
        <color theme="1"/>
        <rFont val="宋体"/>
        <family val="3"/>
        <charset val="134"/>
      </rPr>
      <t>：主要用户收集医院行政工勤类人员测算数据。</t>
    </r>
    <phoneticPr fontId="2" type="noConversion"/>
  </si>
  <si>
    <r>
      <rPr>
        <b/>
        <sz val="11"/>
        <color theme="1"/>
        <rFont val="宋体"/>
        <family val="3"/>
        <charset val="134"/>
      </rPr>
      <t>excel板块说明：</t>
    </r>
    <r>
      <rPr>
        <sz val="11"/>
        <color theme="1"/>
        <rFont val="宋体"/>
        <family val="3"/>
        <charset val="134"/>
      </rPr>
      <t>1开头主要收集医院收入信息、2开头主要收集医院支出信息、3开头主要收集医院工作量信息、4开头收集科室核算中一些特殊项目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</si>
</sst>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0.00_ ;[Red]\-0.00\ "/>
    <numFmt numFmtId="177" formatCode="0.0"/>
    <numFmt numFmtId="178" formatCode="0.00_ "/>
  </numFmts>
  <fonts count="25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10"/>
      <name val="幼圆"/>
      <family val="3"/>
      <charset val="134"/>
    </font>
    <font>
      <sz val="12"/>
      <name val="幼圆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0"/>
      <name val="宋体"/>
      <family val="3"/>
      <charset val="134"/>
    </font>
    <font>
      <b/>
      <sz val="24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微软雅黑"/>
      <family val="2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</cellStyleXfs>
  <cellXfs count="101">
    <xf numFmtId="0" fontId="0" fillId="0" borderId="0" xfId="0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/>
    <xf numFmtId="177" fontId="5" fillId="4" borderId="1" xfId="0" applyNumberFormat="1" applyFont="1" applyFill="1" applyBorder="1" applyAlignment="1">
      <alignment horizontal="center" vertical="center"/>
    </xf>
    <xf numFmtId="177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right"/>
    </xf>
    <xf numFmtId="1" fontId="5" fillId="5" borderId="1" xfId="0" applyNumberFormat="1" applyFont="1" applyFill="1" applyBorder="1" applyAlignment="1">
      <alignment horizontal="right"/>
    </xf>
    <xf numFmtId="177" fontId="5" fillId="4" borderId="5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/>
    </xf>
    <xf numFmtId="49" fontId="13" fillId="0" borderId="0" xfId="0" applyNumberFormat="1" applyFont="1"/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0" fillId="0" borderId="1" xfId="0" applyBorder="1"/>
    <xf numFmtId="1" fontId="5" fillId="0" borderId="1" xfId="0" applyNumberFormat="1" applyFont="1" applyBorder="1" applyAlignment="1">
      <alignment horizontal="center" vertical="center"/>
    </xf>
    <xf numFmtId="9" fontId="0" fillId="0" borderId="1" xfId="0" applyNumberFormat="1" applyBorder="1"/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5" fillId="5" borderId="1" xfId="0" applyFont="1" applyFill="1" applyBorder="1" applyAlignment="1">
      <alignment vertical="center" wrapText="1"/>
    </xf>
    <xf numFmtId="178" fontId="0" fillId="0" borderId="1" xfId="0" applyNumberFormat="1" applyBorder="1"/>
    <xf numFmtId="0" fontId="20" fillId="4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77" fontId="5" fillId="4" borderId="5" xfId="0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2" xfId="0" applyFont="1" applyFill="1" applyBorder="1"/>
    <xf numFmtId="0" fontId="21" fillId="5" borderId="1" xfId="0" quotePrefix="1" applyFont="1" applyFill="1" applyBorder="1" applyAlignment="1">
      <alignment vertical="center"/>
    </xf>
    <xf numFmtId="0" fontId="20" fillId="3" borderId="1" xfId="0" applyFont="1" applyFill="1" applyBorder="1" applyAlignment="1">
      <alignment vertical="center"/>
    </xf>
    <xf numFmtId="0" fontId="21" fillId="5" borderId="1" xfId="0" applyFont="1" applyFill="1" applyBorder="1" applyAlignment="1">
      <alignment vertical="center"/>
    </xf>
    <xf numFmtId="0" fontId="3" fillId="3" borderId="1" xfId="0" applyFont="1" applyFill="1" applyBorder="1"/>
    <xf numFmtId="0" fontId="3" fillId="3" borderId="2" xfId="0" applyFont="1" applyFill="1" applyBorder="1"/>
    <xf numFmtId="9" fontId="4" fillId="2" borderId="1" xfId="1" applyFont="1" applyFill="1" applyBorder="1" applyAlignment="1">
      <alignment horizontal="right"/>
    </xf>
    <xf numFmtId="4" fontId="21" fillId="5" borderId="1" xfId="0" applyNumberFormat="1" applyFont="1" applyFill="1" applyBorder="1" applyAlignment="1">
      <alignment vertical="center"/>
    </xf>
    <xf numFmtId="0" fontId="5" fillId="0" borderId="0" xfId="0" applyFont="1"/>
    <xf numFmtId="0" fontId="21" fillId="0" borderId="1" xfId="0" quotePrefix="1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5" fillId="3" borderId="2" xfId="0" applyFont="1" applyFill="1" applyBorder="1" applyAlignment="1">
      <alignment horizontal="right"/>
    </xf>
    <xf numFmtId="9" fontId="4" fillId="2" borderId="1" xfId="1" applyFont="1" applyFill="1" applyBorder="1" applyAlignment="1"/>
    <xf numFmtId="4" fontId="21" fillId="0" borderId="1" xfId="0" applyNumberFormat="1" applyFont="1" applyBorder="1" applyAlignment="1">
      <alignment vertical="center"/>
    </xf>
    <xf numFmtId="9" fontId="5" fillId="0" borderId="0" xfId="1" applyFont="1" applyAlignment="1"/>
    <xf numFmtId="9" fontId="5" fillId="2" borderId="1" xfId="1" applyFont="1" applyFill="1" applyBorder="1" applyAlignment="1"/>
    <xf numFmtId="0" fontId="5" fillId="3" borderId="2" xfId="0" applyFont="1" applyFill="1" applyBorder="1" applyAlignment="1">
      <alignment horizontal="center" vertical="center" wrapText="1"/>
    </xf>
    <xf numFmtId="0" fontId="22" fillId="0" borderId="1" xfId="0" applyFont="1" applyBorder="1"/>
    <xf numFmtId="0" fontId="4" fillId="0" borderId="0" xfId="0" applyFont="1"/>
    <xf numFmtId="0" fontId="8" fillId="0" borderId="1" xfId="0" applyFont="1" applyBorder="1" applyAlignment="1">
      <alignment horizontal="center" vertical="center"/>
    </xf>
    <xf numFmtId="176" fontId="10" fillId="6" borderId="1" xfId="0" applyNumberFormat="1" applyFont="1" applyFill="1" applyBorder="1" applyAlignment="1">
      <alignment horizontal="right" vertical="center" wrapText="1"/>
    </xf>
    <xf numFmtId="176" fontId="10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right"/>
    </xf>
    <xf numFmtId="1" fontId="5" fillId="7" borderId="1" xfId="0" applyNumberFormat="1" applyFont="1" applyFill="1" applyBorder="1" applyAlignment="1">
      <alignment horizontal="right"/>
    </xf>
    <xf numFmtId="43" fontId="0" fillId="0" borderId="1" xfId="2" applyFont="1" applyBorder="1" applyAlignment="1"/>
    <xf numFmtId="0" fontId="5" fillId="5" borderId="0" xfId="0" applyFont="1" applyFill="1"/>
    <xf numFmtId="0" fontId="5" fillId="5" borderId="5" xfId="0" applyFont="1" applyFill="1" applyBorder="1" applyAlignment="1">
      <alignment horizontal="right"/>
    </xf>
    <xf numFmtId="0" fontId="0" fillId="5" borderId="1" xfId="0" applyFill="1" applyBorder="1"/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177" fontId="5" fillId="4" borderId="3" xfId="0" applyNumberFormat="1" applyFont="1" applyFill="1" applyBorder="1" applyAlignment="1">
      <alignment horizontal="center" vertical="center"/>
    </xf>
    <xf numFmtId="177" fontId="5" fillId="4" borderId="6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9" fontId="2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3">
    <cellStyle name="百分比" xfId="1" builtinId="5"/>
    <cellStyle name="常规" xfId="0" builtinId="0"/>
    <cellStyle name="千位分隔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tabSelected="1" zoomScale="115" zoomScaleNormal="115" workbookViewId="0">
      <selection activeCell="D4" sqref="D4"/>
    </sheetView>
  </sheetViews>
  <sheetFormatPr defaultRowHeight="13.5" x14ac:dyDescent="0.15"/>
  <cols>
    <col min="2" max="2" width="110.125" customWidth="1"/>
  </cols>
  <sheetData>
    <row r="1" spans="1:2" ht="31.5" x14ac:dyDescent="0.15">
      <c r="A1" s="23" t="s">
        <v>49</v>
      </c>
      <c r="B1" s="24" t="s">
        <v>51</v>
      </c>
    </row>
    <row r="2" spans="1:2" x14ac:dyDescent="0.15">
      <c r="A2" s="25" t="s">
        <v>47</v>
      </c>
      <c r="B2" s="25" t="s">
        <v>50</v>
      </c>
    </row>
    <row r="3" spans="1:2" ht="38.25" customHeight="1" x14ac:dyDescent="0.15">
      <c r="A3" s="26">
        <v>1</v>
      </c>
      <c r="B3" s="28" t="s">
        <v>52</v>
      </c>
    </row>
    <row r="4" spans="1:2" ht="57" customHeight="1" x14ac:dyDescent="0.15">
      <c r="A4" s="26">
        <v>2</v>
      </c>
      <c r="B4" s="30" t="s">
        <v>54</v>
      </c>
    </row>
    <row r="5" spans="1:2" ht="52.5" customHeight="1" x14ac:dyDescent="0.15">
      <c r="A5" s="26">
        <v>3</v>
      </c>
      <c r="B5" s="29" t="s">
        <v>405</v>
      </c>
    </row>
    <row r="6" spans="1:2" ht="56.25" customHeight="1" x14ac:dyDescent="0.15">
      <c r="A6" s="26">
        <v>4</v>
      </c>
      <c r="B6" s="27" t="s">
        <v>406</v>
      </c>
    </row>
    <row r="7" spans="1:2" ht="42" customHeight="1" x14ac:dyDescent="0.15">
      <c r="A7" s="26">
        <v>5</v>
      </c>
      <c r="B7" s="27" t="s">
        <v>407</v>
      </c>
    </row>
    <row r="8" spans="1:2" ht="69.75" customHeight="1" x14ac:dyDescent="0.15">
      <c r="A8" s="26"/>
      <c r="B8" s="27"/>
    </row>
    <row r="9" spans="1:2" ht="63.75" customHeight="1" x14ac:dyDescent="0.15">
      <c r="A9" s="26"/>
      <c r="B9" s="27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3D6EC-0930-4618-AFA4-052C0711F119}">
  <dimension ref="A1:AA10"/>
  <sheetViews>
    <sheetView workbookViewId="0">
      <selection sqref="A1:C1"/>
    </sheetView>
  </sheetViews>
  <sheetFormatPr defaultRowHeight="13.5" x14ac:dyDescent="0.15"/>
  <cols>
    <col min="1" max="1" width="16.375" customWidth="1"/>
    <col min="2" max="2" width="15.25" customWidth="1"/>
    <col min="3" max="3" width="21.125" customWidth="1"/>
    <col min="4" max="4" width="15.5" customWidth="1"/>
  </cols>
  <sheetData>
    <row r="1" spans="1:27" ht="34.5" customHeight="1" x14ac:dyDescent="0.15">
      <c r="A1" s="80" t="s">
        <v>53</v>
      </c>
      <c r="B1" s="80"/>
      <c r="C1" s="80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7" ht="16.5" x14ac:dyDescent="0.3">
      <c r="A2" s="61"/>
      <c r="B2" s="61"/>
      <c r="C2" s="53" t="s">
        <v>0</v>
      </c>
      <c r="D2" s="62"/>
      <c r="E2" s="62"/>
      <c r="F2" s="62"/>
      <c r="G2" s="59">
        <v>0.7</v>
      </c>
      <c r="H2" s="59">
        <v>0.7</v>
      </c>
      <c r="I2" s="59">
        <v>0.7</v>
      </c>
      <c r="J2" s="59"/>
      <c r="K2" s="59"/>
      <c r="L2" s="59"/>
      <c r="M2" s="59"/>
      <c r="N2" s="59"/>
      <c r="O2" s="59"/>
      <c r="P2" s="59"/>
      <c r="Q2" s="59"/>
      <c r="R2" s="59">
        <v>0.7</v>
      </c>
      <c r="S2" s="59">
        <v>1</v>
      </c>
      <c r="T2" s="59">
        <v>1</v>
      </c>
      <c r="U2" s="59"/>
      <c r="V2" s="59"/>
      <c r="W2" s="59"/>
      <c r="X2" s="59"/>
      <c r="Y2" s="59"/>
      <c r="Z2" s="59"/>
      <c r="AA2" s="59"/>
    </row>
    <row r="3" spans="1:27" ht="16.5" x14ac:dyDescent="0.3">
      <c r="A3" s="61"/>
      <c r="B3" s="61"/>
      <c r="C3" s="53" t="s">
        <v>1</v>
      </c>
      <c r="D3" s="62"/>
      <c r="E3" s="62"/>
      <c r="F3" s="62"/>
      <c r="G3" s="59">
        <v>0.7</v>
      </c>
      <c r="H3" s="59">
        <v>0.7</v>
      </c>
      <c r="I3" s="59">
        <v>0.7</v>
      </c>
      <c r="J3" s="59"/>
      <c r="K3" s="59"/>
      <c r="L3" s="59"/>
      <c r="M3" s="59"/>
      <c r="N3" s="59"/>
      <c r="O3" s="59"/>
      <c r="P3" s="59"/>
      <c r="Q3" s="59"/>
      <c r="R3" s="59">
        <v>0.7</v>
      </c>
      <c r="S3" s="59">
        <v>1</v>
      </c>
      <c r="T3" s="59">
        <v>1</v>
      </c>
      <c r="U3" s="59"/>
      <c r="V3" s="59"/>
      <c r="W3" s="59"/>
      <c r="X3" s="59"/>
      <c r="Y3" s="59"/>
      <c r="Z3" s="59"/>
      <c r="AA3" s="59"/>
    </row>
    <row r="4" spans="1:27" ht="33" x14ac:dyDescent="0.15">
      <c r="A4" s="4" t="s">
        <v>2</v>
      </c>
      <c r="B4" s="63" t="s">
        <v>3</v>
      </c>
      <c r="C4" s="9" t="s">
        <v>345</v>
      </c>
      <c r="D4" s="9" t="s">
        <v>214</v>
      </c>
      <c r="E4" s="9" t="s">
        <v>332</v>
      </c>
      <c r="F4" s="9" t="s">
        <v>346</v>
      </c>
      <c r="G4" s="9" t="s">
        <v>285</v>
      </c>
      <c r="H4" s="9" t="s">
        <v>347</v>
      </c>
      <c r="I4" s="9" t="s">
        <v>286</v>
      </c>
      <c r="J4" s="9" t="s">
        <v>287</v>
      </c>
      <c r="K4" s="9" t="s">
        <v>348</v>
      </c>
      <c r="L4" s="9" t="s">
        <v>217</v>
      </c>
      <c r="M4" s="9" t="s">
        <v>218</v>
      </c>
      <c r="N4" s="9" t="s">
        <v>349</v>
      </c>
      <c r="O4" s="9" t="s">
        <v>219</v>
      </c>
      <c r="P4" s="9" t="s">
        <v>220</v>
      </c>
      <c r="Q4" s="9" t="s">
        <v>350</v>
      </c>
      <c r="R4" s="9" t="s">
        <v>351</v>
      </c>
      <c r="S4" s="9" t="s">
        <v>300</v>
      </c>
      <c r="T4" s="9" t="s">
        <v>352</v>
      </c>
      <c r="U4" s="9" t="s">
        <v>314</v>
      </c>
      <c r="V4" s="9" t="s">
        <v>353</v>
      </c>
      <c r="W4" s="9" t="s">
        <v>299</v>
      </c>
      <c r="X4" s="9" t="s">
        <v>301</v>
      </c>
      <c r="Y4" s="9" t="s">
        <v>310</v>
      </c>
      <c r="Z4" s="9" t="s">
        <v>354</v>
      </c>
      <c r="AA4" s="9" t="s">
        <v>355</v>
      </c>
    </row>
    <row r="5" spans="1:27" ht="16.5" x14ac:dyDescent="0.3">
      <c r="A5" s="46" t="s">
        <v>157</v>
      </c>
      <c r="B5" s="47" t="s">
        <v>157</v>
      </c>
      <c r="C5" s="64" t="s">
        <v>157</v>
      </c>
      <c r="D5" s="64"/>
      <c r="E5" s="64"/>
      <c r="F5" s="64"/>
      <c r="G5" s="64">
        <v>551.6</v>
      </c>
      <c r="H5" s="64">
        <v>105</v>
      </c>
      <c r="I5" s="64">
        <v>41.9</v>
      </c>
      <c r="J5" s="64"/>
      <c r="K5" s="64">
        <v>540.4</v>
      </c>
      <c r="L5" s="64"/>
      <c r="M5" s="64"/>
      <c r="N5" s="64"/>
      <c r="O5" s="64"/>
      <c r="P5" s="64"/>
      <c r="Q5" s="64"/>
      <c r="R5" s="64"/>
      <c r="S5" s="64">
        <v>198</v>
      </c>
      <c r="T5" s="64">
        <v>0</v>
      </c>
      <c r="U5" s="64"/>
      <c r="V5" s="64"/>
      <c r="W5" s="64"/>
      <c r="X5" s="64"/>
      <c r="Y5" s="64"/>
      <c r="Z5" s="64"/>
      <c r="AA5" s="64"/>
    </row>
    <row r="6" spans="1:27" ht="16.5" x14ac:dyDescent="0.3">
      <c r="A6" s="46" t="s">
        <v>142</v>
      </c>
      <c r="B6" s="47" t="s">
        <v>142</v>
      </c>
      <c r="C6" s="64" t="s">
        <v>142</v>
      </c>
      <c r="D6" s="64"/>
      <c r="E6" s="64"/>
      <c r="F6" s="64"/>
      <c r="G6" s="64">
        <v>394</v>
      </c>
      <c r="H6" s="64">
        <v>75</v>
      </c>
      <c r="I6" s="64">
        <v>80.099999999999994</v>
      </c>
      <c r="J6" s="64">
        <v>170</v>
      </c>
      <c r="K6" s="64">
        <v>854.51</v>
      </c>
      <c r="L6" s="64"/>
      <c r="M6" s="64"/>
      <c r="N6" s="64"/>
      <c r="O6" s="64"/>
      <c r="P6" s="64"/>
      <c r="Q6" s="64"/>
      <c r="R6" s="64">
        <v>37.5</v>
      </c>
      <c r="S6" s="64">
        <v>130</v>
      </c>
      <c r="T6" s="64">
        <v>90</v>
      </c>
      <c r="U6" s="64"/>
      <c r="V6" s="64"/>
      <c r="W6" s="64"/>
      <c r="X6" s="64"/>
      <c r="Y6" s="64"/>
      <c r="Z6" s="64"/>
      <c r="AA6" s="64"/>
    </row>
    <row r="7" spans="1:27" ht="16.5" x14ac:dyDescent="0.3">
      <c r="A7" s="46" t="s">
        <v>144</v>
      </c>
      <c r="B7" s="47" t="s">
        <v>144</v>
      </c>
      <c r="C7" s="64" t="s">
        <v>237</v>
      </c>
      <c r="D7" s="64"/>
      <c r="E7" s="64"/>
      <c r="F7" s="64"/>
      <c r="G7" s="64">
        <v>915.55</v>
      </c>
      <c r="H7" s="64">
        <v>173.49</v>
      </c>
      <c r="I7" s="64">
        <v>3249.5</v>
      </c>
      <c r="J7" s="64">
        <v>351.3</v>
      </c>
      <c r="K7" s="64">
        <v>5788.21</v>
      </c>
      <c r="L7" s="64"/>
      <c r="M7" s="64"/>
      <c r="N7" s="64"/>
      <c r="O7" s="64"/>
      <c r="P7" s="64"/>
      <c r="Q7" s="64"/>
      <c r="R7" s="64">
        <v>37.5</v>
      </c>
      <c r="S7" s="64">
        <v>182</v>
      </c>
      <c r="T7" s="64">
        <v>0</v>
      </c>
      <c r="U7" s="64"/>
      <c r="V7" s="64"/>
      <c r="W7" s="64"/>
      <c r="X7" s="64"/>
      <c r="Y7" s="64"/>
      <c r="Z7" s="64"/>
      <c r="AA7" s="64"/>
    </row>
    <row r="8" spans="1:27" ht="16.5" x14ac:dyDescent="0.3">
      <c r="A8" s="46" t="s">
        <v>162</v>
      </c>
      <c r="B8" s="47" t="s">
        <v>162</v>
      </c>
      <c r="C8" s="64" t="s">
        <v>162</v>
      </c>
      <c r="D8" s="64"/>
      <c r="E8" s="64"/>
      <c r="F8" s="64"/>
      <c r="G8" s="64">
        <v>236.4</v>
      </c>
      <c r="H8" s="64">
        <v>45</v>
      </c>
      <c r="I8" s="64">
        <v>11.8</v>
      </c>
      <c r="J8" s="64"/>
      <c r="K8" s="64">
        <v>343.11</v>
      </c>
      <c r="L8" s="64"/>
      <c r="M8" s="64"/>
      <c r="N8" s="64"/>
      <c r="O8" s="64"/>
      <c r="P8" s="64"/>
      <c r="Q8" s="64"/>
      <c r="R8" s="64"/>
      <c r="S8" s="64">
        <v>26</v>
      </c>
      <c r="T8" s="64">
        <v>0</v>
      </c>
      <c r="U8" s="64"/>
      <c r="V8" s="64"/>
      <c r="W8" s="64"/>
      <c r="X8" s="64"/>
      <c r="Y8" s="64"/>
      <c r="Z8" s="64"/>
      <c r="AA8" s="64"/>
    </row>
    <row r="9" spans="1:27" ht="16.5" x14ac:dyDescent="0.3">
      <c r="A9" s="46" t="s">
        <v>145</v>
      </c>
      <c r="B9" s="47" t="s">
        <v>145</v>
      </c>
      <c r="C9" s="64" t="s">
        <v>145</v>
      </c>
      <c r="D9" s="64"/>
      <c r="E9" s="64"/>
      <c r="F9" s="64"/>
      <c r="G9" s="64">
        <v>5673.6</v>
      </c>
      <c r="H9" s="64">
        <v>1092.3</v>
      </c>
      <c r="I9" s="64">
        <v>3626.2</v>
      </c>
      <c r="J9" s="64">
        <v>1330.2</v>
      </c>
      <c r="K9" s="64">
        <v>7598.14</v>
      </c>
      <c r="L9" s="64"/>
      <c r="M9" s="64"/>
      <c r="N9" s="64"/>
      <c r="O9" s="64"/>
      <c r="P9" s="64"/>
      <c r="Q9" s="64"/>
      <c r="R9" s="64">
        <v>100</v>
      </c>
      <c r="S9" s="64">
        <v>2300</v>
      </c>
      <c r="T9" s="64">
        <v>90</v>
      </c>
      <c r="U9" s="64"/>
      <c r="V9" s="64"/>
      <c r="W9" s="64"/>
      <c r="X9" s="64"/>
      <c r="Y9" s="64"/>
      <c r="Z9" s="64"/>
      <c r="AA9" s="64"/>
    </row>
    <row r="10" spans="1:27" ht="16.5" x14ac:dyDescent="0.3">
      <c r="A10" s="46" t="s">
        <v>136</v>
      </c>
      <c r="B10" s="47" t="s">
        <v>136</v>
      </c>
      <c r="C10" s="64" t="s">
        <v>136</v>
      </c>
      <c r="D10" s="64"/>
      <c r="E10" s="64"/>
      <c r="F10" s="64"/>
      <c r="G10" s="64">
        <v>789.5</v>
      </c>
      <c r="H10" s="64">
        <v>152.12</v>
      </c>
      <c r="I10" s="64">
        <v>322.60000000000002</v>
      </c>
      <c r="J10" s="64"/>
      <c r="K10" s="64">
        <v>1302.67</v>
      </c>
      <c r="L10" s="64"/>
      <c r="M10" s="64"/>
      <c r="N10" s="64"/>
      <c r="O10" s="64"/>
      <c r="P10" s="64"/>
      <c r="Q10" s="64"/>
      <c r="R10" s="64">
        <v>25</v>
      </c>
      <c r="S10" s="64">
        <v>260</v>
      </c>
      <c r="T10" s="64">
        <v>0</v>
      </c>
      <c r="U10" s="64"/>
      <c r="V10" s="64"/>
      <c r="W10" s="64"/>
      <c r="X10" s="64"/>
      <c r="Y10" s="64"/>
      <c r="Z10" s="64"/>
      <c r="AA10" s="64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8"/>
  <sheetViews>
    <sheetView workbookViewId="0">
      <selection activeCell="N31" sqref="N31"/>
    </sheetView>
  </sheetViews>
  <sheetFormatPr defaultRowHeight="13.5" x14ac:dyDescent="0.15"/>
  <cols>
    <col min="2" max="2" width="9.25" bestFit="1" customWidth="1"/>
    <col min="3" max="3" width="13.125" customWidth="1"/>
    <col min="4" max="4" width="9.875" customWidth="1"/>
    <col min="5" max="5" width="10.75" customWidth="1"/>
    <col min="9" max="9" width="10" customWidth="1"/>
    <col min="10" max="10" width="11.375" customWidth="1"/>
    <col min="11" max="12" width="10.75" customWidth="1"/>
    <col min="13" max="13" width="10.625" customWidth="1"/>
    <col min="14" max="14" width="10.375" customWidth="1"/>
    <col min="15" max="15" width="12.125" customWidth="1"/>
  </cols>
  <sheetData>
    <row r="1" spans="1:15" ht="42" customHeight="1" x14ac:dyDescent="0.15">
      <c r="A1" s="81" t="s">
        <v>113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ht="16.5" x14ac:dyDescent="0.15">
      <c r="A2" s="82" t="s">
        <v>5</v>
      </c>
      <c r="B2" s="84" t="s">
        <v>16</v>
      </c>
      <c r="C2" s="86" t="s">
        <v>6</v>
      </c>
      <c r="D2" s="87"/>
      <c r="E2" s="88"/>
      <c r="F2" s="86" t="s">
        <v>7</v>
      </c>
      <c r="G2" s="87"/>
      <c r="H2" s="87"/>
      <c r="I2" s="87"/>
      <c r="J2" s="87"/>
      <c r="K2" s="87"/>
      <c r="L2" s="88"/>
      <c r="M2" s="75" t="s">
        <v>111</v>
      </c>
      <c r="N2" s="75"/>
      <c r="O2" s="84" t="s">
        <v>8</v>
      </c>
    </row>
    <row r="3" spans="1:15" ht="33" x14ac:dyDescent="0.15">
      <c r="A3" s="83"/>
      <c r="B3" s="85"/>
      <c r="C3" s="11" t="s">
        <v>9</v>
      </c>
      <c r="D3" s="11" t="s">
        <v>10</v>
      </c>
      <c r="E3" s="11" t="s">
        <v>11</v>
      </c>
      <c r="F3" s="9" t="s">
        <v>12</v>
      </c>
      <c r="G3" s="9" t="s">
        <v>13</v>
      </c>
      <c r="H3" s="9" t="s">
        <v>14</v>
      </c>
      <c r="I3" s="11" t="s">
        <v>110</v>
      </c>
      <c r="J3" s="9" t="s">
        <v>15</v>
      </c>
      <c r="K3" s="11" t="s">
        <v>109</v>
      </c>
      <c r="L3" s="11" t="s">
        <v>362</v>
      </c>
      <c r="M3" s="21" t="s">
        <v>55</v>
      </c>
      <c r="N3" s="21" t="s">
        <v>56</v>
      </c>
      <c r="O3" s="85"/>
    </row>
    <row r="4" spans="1:15" ht="16.5" x14ac:dyDescent="0.3">
      <c r="A4" s="10" t="s">
        <v>137</v>
      </c>
      <c r="B4" s="12" t="s">
        <v>137</v>
      </c>
      <c r="C4" s="13">
        <v>59196.639999999999</v>
      </c>
      <c r="D4" s="13">
        <v>468.7</v>
      </c>
      <c r="E4" s="13">
        <v>2533.3000000000002</v>
      </c>
      <c r="F4" s="13">
        <v>781.6</v>
      </c>
      <c r="G4" s="13"/>
      <c r="H4" s="13">
        <v>1041.1099999999999</v>
      </c>
      <c r="I4" s="13">
        <v>52</v>
      </c>
      <c r="J4" s="13">
        <v>4600</v>
      </c>
      <c r="K4" s="13"/>
      <c r="L4" s="13"/>
      <c r="M4" s="13"/>
      <c r="N4" s="13"/>
      <c r="O4" s="14"/>
    </row>
    <row r="5" spans="1:15" ht="16.5" x14ac:dyDescent="0.3">
      <c r="A5" s="10" t="s">
        <v>142</v>
      </c>
      <c r="B5" s="12" t="s">
        <v>142</v>
      </c>
      <c r="C5" s="13">
        <v>40734.82</v>
      </c>
      <c r="D5" s="13">
        <v>273</v>
      </c>
      <c r="E5" s="13">
        <v>1339.5</v>
      </c>
      <c r="F5" s="13">
        <v>260.39999999999998</v>
      </c>
      <c r="G5" s="13"/>
      <c r="H5" s="13">
        <v>1567.65</v>
      </c>
      <c r="I5" s="13"/>
      <c r="J5" s="13"/>
      <c r="K5" s="13"/>
      <c r="L5" s="13"/>
      <c r="M5" s="13"/>
      <c r="N5" s="13"/>
      <c r="O5" s="14"/>
    </row>
    <row r="6" spans="1:15" ht="16.5" x14ac:dyDescent="0.3">
      <c r="A6" s="10" t="s">
        <v>155</v>
      </c>
      <c r="B6" s="12" t="s">
        <v>155</v>
      </c>
      <c r="C6" s="13">
        <v>16375.83</v>
      </c>
      <c r="D6" s="13">
        <v>376</v>
      </c>
      <c r="E6" s="13">
        <v>1593.1</v>
      </c>
      <c r="F6" s="13">
        <v>840.2</v>
      </c>
      <c r="G6" s="13"/>
      <c r="H6" s="13">
        <v>1462.27</v>
      </c>
      <c r="I6" s="13"/>
      <c r="J6" s="13"/>
      <c r="K6" s="13"/>
      <c r="L6" s="13"/>
      <c r="M6" s="13"/>
      <c r="N6" s="13"/>
      <c r="O6" s="14"/>
    </row>
    <row r="7" spans="1:15" ht="24" x14ac:dyDescent="0.3">
      <c r="A7" s="10" t="s">
        <v>157</v>
      </c>
      <c r="B7" s="12" t="s">
        <v>157</v>
      </c>
      <c r="C7" s="13">
        <v>24980.99</v>
      </c>
      <c r="D7" s="13">
        <v>403.2</v>
      </c>
      <c r="E7" s="13">
        <v>2075.6</v>
      </c>
      <c r="F7" s="13">
        <v>1282.7</v>
      </c>
      <c r="G7" s="13"/>
      <c r="H7" s="13">
        <v>1385.04</v>
      </c>
      <c r="I7" s="13"/>
      <c r="J7" s="13"/>
      <c r="K7" s="13"/>
      <c r="L7" s="13"/>
      <c r="M7" s="13"/>
      <c r="N7" s="13"/>
      <c r="O7" s="14"/>
    </row>
    <row r="8" spans="1:15" ht="16.5" x14ac:dyDescent="0.3">
      <c r="A8" s="10" t="s">
        <v>144</v>
      </c>
      <c r="B8" s="12" t="s">
        <v>357</v>
      </c>
      <c r="C8" s="13">
        <v>22932.39</v>
      </c>
      <c r="D8" s="13">
        <v>370</v>
      </c>
      <c r="E8" s="13">
        <v>929.6</v>
      </c>
      <c r="F8" s="13">
        <v>861</v>
      </c>
      <c r="G8" s="13"/>
      <c r="H8" s="13">
        <v>1906.53</v>
      </c>
      <c r="I8" s="13">
        <v>15</v>
      </c>
      <c r="J8" s="13"/>
      <c r="K8" s="13"/>
      <c r="L8" s="13"/>
      <c r="M8" s="13"/>
      <c r="N8" s="13"/>
      <c r="O8" s="14"/>
    </row>
    <row r="9" spans="1:15" ht="16.5" x14ac:dyDescent="0.3">
      <c r="A9" s="10" t="s">
        <v>234</v>
      </c>
      <c r="B9" s="12" t="s">
        <v>234</v>
      </c>
      <c r="C9" s="13">
        <v>200237.6</v>
      </c>
      <c r="D9" s="13">
        <v>191</v>
      </c>
      <c r="E9" s="13">
        <v>3240.76</v>
      </c>
      <c r="F9" s="13">
        <v>498</v>
      </c>
      <c r="G9" s="13"/>
      <c r="H9" s="13"/>
      <c r="I9" s="13">
        <v>71</v>
      </c>
      <c r="J9" s="13"/>
      <c r="K9" s="13"/>
      <c r="L9" s="13"/>
      <c r="M9" s="13"/>
      <c r="N9" s="13"/>
      <c r="O9" s="14"/>
    </row>
    <row r="10" spans="1:15" ht="16.5" x14ac:dyDescent="0.3">
      <c r="A10" s="10" t="s">
        <v>152</v>
      </c>
      <c r="B10" s="12" t="s">
        <v>152</v>
      </c>
      <c r="C10" s="13">
        <v>5647</v>
      </c>
      <c r="D10" s="13">
        <v>219.7</v>
      </c>
      <c r="E10" s="13">
        <v>61</v>
      </c>
      <c r="F10" s="13"/>
      <c r="G10" s="13"/>
      <c r="H10" s="13">
        <v>712.25</v>
      </c>
      <c r="I10" s="13"/>
      <c r="J10" s="13"/>
      <c r="K10" s="13"/>
      <c r="L10" s="13"/>
      <c r="M10" s="13"/>
      <c r="N10" s="13"/>
      <c r="O10" s="14"/>
    </row>
    <row r="11" spans="1:15" ht="16.5" x14ac:dyDescent="0.3">
      <c r="A11" s="10" t="s">
        <v>156</v>
      </c>
      <c r="B11" s="12" t="s">
        <v>156</v>
      </c>
      <c r="C11" s="13">
        <v>10637.9</v>
      </c>
      <c r="D11" s="13">
        <v>64</v>
      </c>
      <c r="E11" s="13">
        <v>821.5</v>
      </c>
      <c r="F11" s="13">
        <v>152</v>
      </c>
      <c r="G11" s="13"/>
      <c r="H11" s="13">
        <v>453.25</v>
      </c>
      <c r="I11" s="13"/>
      <c r="J11" s="13"/>
      <c r="K11" s="13"/>
      <c r="L11" s="13"/>
      <c r="M11" s="13"/>
      <c r="N11" s="13"/>
      <c r="O11" s="14"/>
    </row>
    <row r="12" spans="1:15" ht="24" x14ac:dyDescent="0.3">
      <c r="A12" s="10" t="s">
        <v>145</v>
      </c>
      <c r="B12" s="12" t="s">
        <v>145</v>
      </c>
      <c r="C12" s="13">
        <v>20311.8</v>
      </c>
      <c r="D12" s="13">
        <v>1890.5</v>
      </c>
      <c r="E12" s="13">
        <v>4482.8</v>
      </c>
      <c r="F12" s="13">
        <v>345</v>
      </c>
      <c r="G12" s="13"/>
      <c r="H12" s="13">
        <v>1149.6400000000001</v>
      </c>
      <c r="I12" s="13">
        <v>43.64</v>
      </c>
      <c r="J12" s="13"/>
      <c r="K12" s="13"/>
      <c r="L12" s="13"/>
      <c r="M12" s="13"/>
      <c r="N12" s="13"/>
      <c r="O12" s="14"/>
    </row>
    <row r="13" spans="1:15" ht="16.5" x14ac:dyDescent="0.3">
      <c r="A13" s="10" t="s">
        <v>134</v>
      </c>
      <c r="B13" s="12" t="s">
        <v>134</v>
      </c>
      <c r="C13" s="13">
        <v>13313.8</v>
      </c>
      <c r="D13" s="13">
        <v>645.9</v>
      </c>
      <c r="E13" s="13">
        <v>1806.1</v>
      </c>
      <c r="F13" s="13">
        <v>185.6</v>
      </c>
      <c r="G13" s="13"/>
      <c r="H13" s="13">
        <v>1102.6600000000001</v>
      </c>
      <c r="I13" s="13">
        <v>10.4</v>
      </c>
      <c r="J13" s="13"/>
      <c r="K13" s="13"/>
      <c r="L13" s="13"/>
      <c r="M13" s="13"/>
      <c r="N13" s="13"/>
      <c r="O13" s="14"/>
    </row>
    <row r="14" spans="1:15" ht="24" x14ac:dyDescent="0.3">
      <c r="A14" s="10" t="s">
        <v>136</v>
      </c>
      <c r="B14" s="12" t="s">
        <v>136</v>
      </c>
      <c r="C14" s="13">
        <v>84293.2</v>
      </c>
      <c r="D14" s="13">
        <v>959.7</v>
      </c>
      <c r="E14" s="13">
        <v>2675.5</v>
      </c>
      <c r="F14" s="13">
        <v>448.2</v>
      </c>
      <c r="G14" s="13"/>
      <c r="H14" s="13">
        <v>1135.8399999999999</v>
      </c>
      <c r="I14" s="13">
        <v>227.8</v>
      </c>
      <c r="J14" s="13"/>
      <c r="K14" s="13"/>
      <c r="L14" s="13"/>
      <c r="M14" s="13"/>
      <c r="N14" s="13"/>
      <c r="O14" s="14"/>
    </row>
    <row r="15" spans="1:15" ht="16.5" x14ac:dyDescent="0.3">
      <c r="A15" s="10" t="s">
        <v>146</v>
      </c>
      <c r="B15" s="12" t="s">
        <v>358</v>
      </c>
      <c r="C15" s="13">
        <v>12404</v>
      </c>
      <c r="D15" s="13">
        <v>1080.5</v>
      </c>
      <c r="E15" s="13">
        <v>501.06</v>
      </c>
      <c r="F15" s="13">
        <v>54.84</v>
      </c>
      <c r="G15" s="13"/>
      <c r="H15" s="13">
        <v>354.45</v>
      </c>
      <c r="I15" s="13">
        <v>261.2</v>
      </c>
      <c r="J15" s="13">
        <v>2900</v>
      </c>
      <c r="K15" s="13">
        <v>825</v>
      </c>
      <c r="L15" s="13"/>
      <c r="M15" s="13"/>
      <c r="N15" s="13"/>
      <c r="O15" s="14"/>
    </row>
    <row r="16" spans="1:15" ht="16.5" x14ac:dyDescent="0.3">
      <c r="A16" s="10" t="s">
        <v>154</v>
      </c>
      <c r="B16" s="12" t="s">
        <v>154</v>
      </c>
      <c r="C16" s="13">
        <v>20215.2</v>
      </c>
      <c r="D16" s="13">
        <v>116.5</v>
      </c>
      <c r="E16" s="13">
        <v>1148.26</v>
      </c>
      <c r="F16" s="13">
        <v>399.84</v>
      </c>
      <c r="G16" s="13"/>
      <c r="H16" s="13">
        <v>354.45</v>
      </c>
      <c r="I16" s="13">
        <v>635</v>
      </c>
      <c r="J16" s="13"/>
      <c r="K16" s="13"/>
      <c r="L16" s="13"/>
      <c r="M16" s="13"/>
      <c r="N16" s="13"/>
      <c r="O16" s="14"/>
    </row>
    <row r="17" spans="1:15" ht="24" x14ac:dyDescent="0.3">
      <c r="A17" s="10" t="s">
        <v>159</v>
      </c>
      <c r="B17" s="12" t="s">
        <v>159</v>
      </c>
      <c r="C17" s="13">
        <v>14175.8</v>
      </c>
      <c r="D17" s="13">
        <v>1958.3</v>
      </c>
      <c r="E17" s="13">
        <v>1257.06</v>
      </c>
      <c r="F17" s="13">
        <v>54.84</v>
      </c>
      <c r="G17" s="13"/>
      <c r="H17" s="13">
        <v>354.45</v>
      </c>
      <c r="I17" s="13">
        <v>349.4</v>
      </c>
      <c r="J17" s="13"/>
      <c r="K17" s="13"/>
      <c r="L17" s="13"/>
      <c r="M17" s="13"/>
      <c r="N17" s="13"/>
      <c r="O17" s="14"/>
    </row>
    <row r="18" spans="1:15" ht="16.5" x14ac:dyDescent="0.3">
      <c r="A18" s="10" t="s">
        <v>138</v>
      </c>
      <c r="B18" s="12" t="s">
        <v>138</v>
      </c>
      <c r="C18" s="13">
        <v>84141.14</v>
      </c>
      <c r="D18" s="13">
        <v>2760.8</v>
      </c>
      <c r="E18" s="13">
        <v>21631.4</v>
      </c>
      <c r="F18" s="13">
        <v>1980.2</v>
      </c>
      <c r="G18" s="13"/>
      <c r="H18" s="13">
        <v>6478.21</v>
      </c>
      <c r="I18" s="13">
        <v>10267.16</v>
      </c>
      <c r="J18" s="13"/>
      <c r="K18" s="13">
        <v>1090</v>
      </c>
      <c r="L18" s="13"/>
      <c r="M18" s="13"/>
      <c r="N18" s="13"/>
      <c r="O18" s="14"/>
    </row>
    <row r="19" spans="1:15" ht="16.5" x14ac:dyDescent="0.3">
      <c r="A19" s="10" t="s">
        <v>141</v>
      </c>
      <c r="B19" s="12" t="s">
        <v>141</v>
      </c>
      <c r="C19" s="13">
        <v>23077.38</v>
      </c>
      <c r="D19" s="13">
        <v>599</v>
      </c>
      <c r="E19" s="13">
        <v>32805.339999999997</v>
      </c>
      <c r="F19" s="13">
        <v>11</v>
      </c>
      <c r="G19" s="13"/>
      <c r="H19" s="13">
        <v>2033.28</v>
      </c>
      <c r="I19" s="13">
        <v>158</v>
      </c>
      <c r="J19" s="13"/>
      <c r="K19" s="13">
        <v>600</v>
      </c>
      <c r="L19" s="13"/>
      <c r="M19" s="13"/>
      <c r="N19" s="13"/>
      <c r="O19" s="14"/>
    </row>
    <row r="20" spans="1:15" ht="16.5" x14ac:dyDescent="0.3">
      <c r="A20" s="10" t="s">
        <v>141</v>
      </c>
      <c r="B20" s="12" t="s">
        <v>239</v>
      </c>
      <c r="C20" s="13">
        <v>3496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/>
    </row>
    <row r="21" spans="1:15" ht="16.5" x14ac:dyDescent="0.3">
      <c r="A21" s="10" t="s">
        <v>158</v>
      </c>
      <c r="B21" s="12" t="s">
        <v>158</v>
      </c>
      <c r="C21" s="13">
        <v>15306.13</v>
      </c>
      <c r="D21" s="13">
        <v>467.87</v>
      </c>
      <c r="E21" s="13">
        <v>1084.6600000000001</v>
      </c>
      <c r="F21" s="13">
        <v>10.53</v>
      </c>
      <c r="G21" s="13"/>
      <c r="H21" s="13">
        <v>1018.58</v>
      </c>
      <c r="I21" s="13">
        <v>223.33</v>
      </c>
      <c r="J21" s="13"/>
      <c r="K21" s="13"/>
      <c r="L21" s="13"/>
      <c r="M21" s="13"/>
      <c r="N21" s="13"/>
      <c r="O21" s="14"/>
    </row>
    <row r="22" spans="1:15" ht="16.5" x14ac:dyDescent="0.3">
      <c r="A22" s="10" t="s">
        <v>153</v>
      </c>
      <c r="B22" s="12" t="s">
        <v>153</v>
      </c>
      <c r="C22" s="13">
        <v>34654.33</v>
      </c>
      <c r="D22" s="13">
        <v>445.37</v>
      </c>
      <c r="E22" s="13">
        <v>440.67</v>
      </c>
      <c r="F22" s="13">
        <v>10.54</v>
      </c>
      <c r="G22" s="13"/>
      <c r="H22" s="13">
        <v>391.29</v>
      </c>
      <c r="I22" s="13">
        <v>750.33</v>
      </c>
      <c r="J22" s="13"/>
      <c r="K22" s="13"/>
      <c r="L22" s="13"/>
      <c r="M22" s="13"/>
      <c r="N22" s="13"/>
      <c r="O22" s="14"/>
    </row>
    <row r="23" spans="1:15" ht="16.5" x14ac:dyDescent="0.3">
      <c r="A23" s="10" t="s">
        <v>148</v>
      </c>
      <c r="B23" s="12" t="s">
        <v>148</v>
      </c>
      <c r="C23" s="67">
        <f>123545.14+(161375.8-14409)*50%</f>
        <v>197028.53999999998</v>
      </c>
      <c r="D23" s="13">
        <v>318.16000000000003</v>
      </c>
      <c r="E23" s="13">
        <v>720.67</v>
      </c>
      <c r="F23" s="13">
        <v>132.72999999999999</v>
      </c>
      <c r="G23" s="13"/>
      <c r="H23" s="13">
        <v>391.29</v>
      </c>
      <c r="I23" s="13">
        <v>1027.3399999999999</v>
      </c>
      <c r="J23" s="13"/>
      <c r="K23" s="13"/>
      <c r="L23" s="13"/>
      <c r="M23" s="13"/>
      <c r="N23" s="13"/>
      <c r="O23" s="14"/>
    </row>
    <row r="24" spans="1:15" ht="24" x14ac:dyDescent="0.3">
      <c r="A24" s="10" t="s">
        <v>205</v>
      </c>
      <c r="B24" s="12" t="s">
        <v>359</v>
      </c>
      <c r="C24" s="13">
        <v>10101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/>
    </row>
    <row r="25" spans="1:15" ht="16.5" x14ac:dyDescent="0.3">
      <c r="A25" s="10" t="s">
        <v>135</v>
      </c>
      <c r="B25" s="12" t="s">
        <v>135</v>
      </c>
      <c r="C25" s="13">
        <v>29373.7</v>
      </c>
      <c r="D25" s="13">
        <v>1804.9</v>
      </c>
      <c r="E25" s="13">
        <v>778.72</v>
      </c>
      <c r="F25" s="13">
        <v>97.4</v>
      </c>
      <c r="G25" s="13"/>
      <c r="H25" s="13">
        <v>454.11</v>
      </c>
      <c r="I25" s="13">
        <v>259.2</v>
      </c>
      <c r="J25" s="13"/>
      <c r="K25" s="13"/>
      <c r="L25" s="13"/>
      <c r="M25" s="13"/>
      <c r="N25" s="13"/>
      <c r="O25" s="14"/>
    </row>
    <row r="26" spans="1:15" ht="16.5" x14ac:dyDescent="0.3">
      <c r="A26" s="10" t="s">
        <v>147</v>
      </c>
      <c r="B26" s="12" t="s">
        <v>147</v>
      </c>
      <c r="C26" s="13">
        <v>32311</v>
      </c>
      <c r="D26" s="13"/>
      <c r="E26" s="13">
        <v>15</v>
      </c>
      <c r="F26" s="13"/>
      <c r="G26" s="13"/>
      <c r="H26" s="13">
        <v>125.84</v>
      </c>
      <c r="I26" s="13"/>
      <c r="J26" s="13"/>
      <c r="K26" s="13"/>
      <c r="L26" s="13"/>
      <c r="M26" s="13"/>
      <c r="N26" s="13"/>
      <c r="O26" s="14"/>
    </row>
    <row r="27" spans="1:15" ht="24" x14ac:dyDescent="0.3">
      <c r="A27" s="10" t="s">
        <v>235</v>
      </c>
      <c r="B27" s="12" t="s">
        <v>235</v>
      </c>
      <c r="C27" s="13">
        <v>56193.5</v>
      </c>
      <c r="D27" s="13">
        <v>1167.4000000000001</v>
      </c>
      <c r="E27" s="13">
        <v>5067</v>
      </c>
      <c r="F27" s="13">
        <v>392</v>
      </c>
      <c r="G27" s="13"/>
      <c r="H27" s="13">
        <v>652.80999999999995</v>
      </c>
      <c r="I27" s="13">
        <v>282.60000000000002</v>
      </c>
      <c r="J27" s="13"/>
      <c r="K27" s="13"/>
      <c r="L27" s="13"/>
      <c r="M27" s="13"/>
      <c r="N27" s="13"/>
      <c r="O27" s="14"/>
    </row>
    <row r="28" spans="1:15" ht="16.5" x14ac:dyDescent="0.3">
      <c r="A28" s="10" t="s">
        <v>160</v>
      </c>
      <c r="B28" s="12" t="s">
        <v>360</v>
      </c>
      <c r="C28" s="13">
        <v>1785444.86</v>
      </c>
      <c r="D28" s="13">
        <v>3574</v>
      </c>
      <c r="E28" s="13">
        <v>19576.5</v>
      </c>
      <c r="F28" s="13">
        <v>240.5</v>
      </c>
      <c r="G28" s="13"/>
      <c r="H28" s="13">
        <v>13322.05</v>
      </c>
      <c r="I28" s="13">
        <v>19406</v>
      </c>
      <c r="J28" s="13">
        <v>3800</v>
      </c>
      <c r="K28" s="13">
        <v>2250</v>
      </c>
      <c r="L28" s="13"/>
      <c r="M28" s="13"/>
      <c r="N28" s="13"/>
      <c r="O28" s="14"/>
    </row>
    <row r="29" spans="1:15" ht="24" x14ac:dyDescent="0.3">
      <c r="A29" s="10" t="s">
        <v>149</v>
      </c>
      <c r="B29" s="12" t="s">
        <v>149</v>
      </c>
      <c r="C29" s="13">
        <v>23810.94</v>
      </c>
      <c r="D29" s="13">
        <v>82.5</v>
      </c>
      <c r="E29" s="13">
        <v>1020.5</v>
      </c>
      <c r="F29" s="13">
        <v>43</v>
      </c>
      <c r="G29" s="13"/>
      <c r="H29" s="13">
        <v>529.34</v>
      </c>
      <c r="I29" s="13">
        <v>10</v>
      </c>
      <c r="J29" s="13"/>
      <c r="K29" s="13"/>
      <c r="L29" s="13"/>
      <c r="M29" s="13"/>
      <c r="N29" s="13"/>
      <c r="O29" s="14"/>
    </row>
    <row r="30" spans="1:15" ht="24" x14ac:dyDescent="0.3">
      <c r="A30" s="10" t="s">
        <v>162</v>
      </c>
      <c r="B30" s="12" t="s">
        <v>162</v>
      </c>
      <c r="C30" s="13">
        <v>8050.9</v>
      </c>
      <c r="D30" s="13">
        <v>173</v>
      </c>
      <c r="E30" s="13">
        <v>1633.1</v>
      </c>
      <c r="F30" s="13">
        <v>398.6</v>
      </c>
      <c r="G30" s="13"/>
      <c r="H30" s="13">
        <v>785.7</v>
      </c>
      <c r="I30" s="13"/>
      <c r="J30" s="13"/>
      <c r="K30" s="13"/>
      <c r="L30" s="13"/>
      <c r="M30" s="13"/>
      <c r="N30" s="13"/>
      <c r="O30" s="14"/>
    </row>
    <row r="31" spans="1:15" ht="16.5" x14ac:dyDescent="0.3">
      <c r="A31" s="10" t="s">
        <v>161</v>
      </c>
      <c r="B31" s="12" t="s">
        <v>161</v>
      </c>
      <c r="C31" s="13">
        <v>46435.9</v>
      </c>
      <c r="D31" s="13">
        <v>2257.6999999999998</v>
      </c>
      <c r="E31" s="13">
        <v>6202.1</v>
      </c>
      <c r="F31" s="13">
        <v>477.3</v>
      </c>
      <c r="G31" s="13"/>
      <c r="H31" s="13">
        <v>1719.62</v>
      </c>
      <c r="I31" s="13">
        <v>2837.52</v>
      </c>
      <c r="J31" s="13"/>
      <c r="K31" s="13"/>
      <c r="L31" s="13"/>
      <c r="M31" s="13"/>
      <c r="N31" s="13"/>
      <c r="O31" s="14"/>
    </row>
    <row r="32" spans="1:15" ht="16.5" x14ac:dyDescent="0.3">
      <c r="A32" s="10"/>
      <c r="B32" s="12" t="s">
        <v>200</v>
      </c>
      <c r="C32" s="13"/>
      <c r="D32" s="13"/>
      <c r="E32" s="13">
        <v>1097</v>
      </c>
      <c r="F32" s="13">
        <v>809.6</v>
      </c>
      <c r="G32" s="13"/>
      <c r="H32" s="13">
        <v>1238.07</v>
      </c>
      <c r="I32" s="13"/>
      <c r="J32" s="13"/>
      <c r="K32" s="13"/>
      <c r="L32" s="13"/>
      <c r="M32" s="13"/>
      <c r="N32" s="13"/>
      <c r="O32" s="14"/>
    </row>
    <row r="33" spans="1:15" ht="16.5" x14ac:dyDescent="0.3">
      <c r="A33" s="10"/>
      <c r="B33" s="12" t="s">
        <v>196</v>
      </c>
      <c r="C33" s="13">
        <v>107299.58</v>
      </c>
      <c r="D33" s="13">
        <v>262.5</v>
      </c>
      <c r="E33" s="13">
        <v>3276</v>
      </c>
      <c r="F33" s="13">
        <v>29061.3</v>
      </c>
      <c r="G33" s="13"/>
      <c r="H33" s="13">
        <v>615.78</v>
      </c>
      <c r="I33" s="13"/>
      <c r="J33" s="13"/>
      <c r="K33" s="13"/>
      <c r="L33" s="13"/>
      <c r="M33" s="13"/>
      <c r="N33" s="13"/>
      <c r="O33" s="14"/>
    </row>
    <row r="34" spans="1:15" ht="24" x14ac:dyDescent="0.3">
      <c r="A34" s="10" t="s">
        <v>163</v>
      </c>
      <c r="B34" s="12" t="s">
        <v>163</v>
      </c>
      <c r="C34" s="13">
        <v>914745.5</v>
      </c>
      <c r="D34" s="13">
        <v>587.6</v>
      </c>
      <c r="E34" s="13">
        <v>1637.9</v>
      </c>
      <c r="F34" s="13"/>
      <c r="G34" s="13"/>
      <c r="H34" s="13">
        <v>129.5</v>
      </c>
      <c r="I34" s="13">
        <v>1704</v>
      </c>
      <c r="J34" s="13"/>
      <c r="K34" s="13"/>
      <c r="L34" s="13"/>
      <c r="M34" s="13"/>
      <c r="N34" s="13"/>
      <c r="O34" s="14"/>
    </row>
    <row r="35" spans="1:15" ht="16.5" x14ac:dyDescent="0.3">
      <c r="A35" s="10" t="s">
        <v>257</v>
      </c>
      <c r="B35" s="12" t="s">
        <v>257</v>
      </c>
      <c r="C35" s="13">
        <f>1253339.74*0.7</f>
        <v>877337.81799999997</v>
      </c>
      <c r="D35" s="13">
        <v>255</v>
      </c>
      <c r="E35" s="13">
        <v>4366.5</v>
      </c>
      <c r="F35" s="13">
        <v>1440.6</v>
      </c>
      <c r="G35" s="13"/>
      <c r="H35" s="13">
        <v>5409.47</v>
      </c>
      <c r="I35" s="13"/>
      <c r="J35" s="13">
        <v>6200</v>
      </c>
      <c r="K35" s="13">
        <v>925</v>
      </c>
      <c r="L35" s="13">
        <v>27341.55</v>
      </c>
      <c r="M35" s="13"/>
      <c r="N35" s="13"/>
      <c r="O35" s="14"/>
    </row>
    <row r="36" spans="1:15" ht="16.5" x14ac:dyDescent="0.3">
      <c r="A36" s="10" t="s">
        <v>254</v>
      </c>
      <c r="B36" s="12" t="s">
        <v>361</v>
      </c>
      <c r="C36" s="13">
        <f>1683.6*0.7</f>
        <v>1178.5199999999998</v>
      </c>
      <c r="D36" s="13"/>
      <c r="E36" s="13">
        <v>3529</v>
      </c>
      <c r="F36" s="13">
        <v>2005.3</v>
      </c>
      <c r="G36" s="13"/>
      <c r="H36" s="13">
        <v>1478.01</v>
      </c>
      <c r="I36" s="13"/>
      <c r="J36" s="13">
        <v>7200</v>
      </c>
      <c r="K36" s="13"/>
      <c r="L36" s="13"/>
      <c r="M36" s="13"/>
      <c r="N36" s="13"/>
      <c r="O36" s="14"/>
    </row>
    <row r="37" spans="1:15" ht="16.5" x14ac:dyDescent="0.3">
      <c r="A37" s="10" t="s">
        <v>139</v>
      </c>
      <c r="B37" s="12" t="s">
        <v>139</v>
      </c>
      <c r="C37" s="13">
        <f>69690*0.7</f>
        <v>48783</v>
      </c>
      <c r="D37" s="13"/>
      <c r="E37" s="13">
        <v>54.5</v>
      </c>
      <c r="F37" s="13"/>
      <c r="G37" s="13"/>
      <c r="H37" s="13">
        <v>746.19</v>
      </c>
      <c r="I37" s="13"/>
      <c r="J37" s="13"/>
      <c r="K37" s="13">
        <v>180</v>
      </c>
      <c r="L37" s="13"/>
      <c r="M37" s="13"/>
      <c r="N37" s="13"/>
      <c r="O37" s="14"/>
    </row>
    <row r="38" spans="1:15" ht="16.5" x14ac:dyDescent="0.3">
      <c r="A38" s="10" t="s">
        <v>150</v>
      </c>
      <c r="B38" s="12" t="s">
        <v>150</v>
      </c>
      <c r="C38" s="67">
        <f>239852.5*0.7+(499672.2-195000)*10%*0.7</f>
        <v>189223.804</v>
      </c>
      <c r="D38" s="13">
        <v>42.5</v>
      </c>
      <c r="E38" s="13">
        <v>2804</v>
      </c>
      <c r="F38" s="13"/>
      <c r="G38" s="13"/>
      <c r="H38" s="13">
        <v>9254.82</v>
      </c>
      <c r="I38" s="13"/>
      <c r="J38" s="68">
        <v>519583.32</v>
      </c>
      <c r="K38" s="13">
        <v>180</v>
      </c>
      <c r="L38" s="13"/>
      <c r="M38" s="13"/>
      <c r="N38" s="13"/>
      <c r="O38" s="14"/>
    </row>
  </sheetData>
  <mergeCells count="7">
    <mergeCell ref="A1:O1"/>
    <mergeCell ref="A2:A3"/>
    <mergeCell ref="B2:B3"/>
    <mergeCell ref="C2:E2"/>
    <mergeCell ref="O2:O3"/>
    <mergeCell ref="M2:N2"/>
    <mergeCell ref="F2:L2"/>
  </mergeCells>
  <phoneticPr fontId="2" type="noConversion"/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46"/>
  <sheetViews>
    <sheetView topLeftCell="A16" workbookViewId="0">
      <selection activeCell="D43" sqref="D43"/>
    </sheetView>
  </sheetViews>
  <sheetFormatPr defaultRowHeight="13.5" x14ac:dyDescent="0.15"/>
  <cols>
    <col min="1" max="1" width="24.5" customWidth="1"/>
    <col min="6" max="6" width="12.25" customWidth="1"/>
    <col min="7" max="7" width="16.5" customWidth="1"/>
    <col min="8" max="8" width="17.375" customWidth="1"/>
    <col min="9" max="9" width="17.875" customWidth="1"/>
    <col min="10" max="10" width="16.75" customWidth="1"/>
    <col min="11" max="11" width="12" customWidth="1"/>
  </cols>
  <sheetData>
    <row r="1" spans="1:24" ht="48.75" customHeight="1" x14ac:dyDescent="0.15">
      <c r="A1" s="81" t="s">
        <v>133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24" ht="16.5" x14ac:dyDescent="0.15">
      <c r="A2" s="82" t="s">
        <v>123</v>
      </c>
      <c r="B2" s="75" t="s">
        <v>132</v>
      </c>
      <c r="C2" s="75"/>
      <c r="D2" s="75"/>
      <c r="E2" s="75"/>
      <c r="F2" s="9"/>
      <c r="G2" s="9"/>
      <c r="H2" s="75" t="s">
        <v>121</v>
      </c>
      <c r="I2" s="75"/>
      <c r="J2" s="75"/>
      <c r="K2" s="75"/>
      <c r="L2" s="75"/>
      <c r="M2" s="75"/>
      <c r="N2" s="75"/>
      <c r="O2" s="75"/>
      <c r="P2" s="75"/>
      <c r="Q2" s="75"/>
      <c r="R2" s="75" t="s">
        <v>18</v>
      </c>
      <c r="S2" s="75"/>
      <c r="T2" s="75"/>
      <c r="U2" s="75" t="s">
        <v>19</v>
      </c>
      <c r="V2" s="75"/>
      <c r="W2" s="75" t="s">
        <v>20</v>
      </c>
      <c r="X2" s="75"/>
    </row>
    <row r="3" spans="1:24" ht="57.75" customHeight="1" x14ac:dyDescent="0.15">
      <c r="A3" s="83"/>
      <c r="B3" s="22" t="s">
        <v>21</v>
      </c>
      <c r="C3" s="20" t="s">
        <v>22</v>
      </c>
      <c r="D3" s="20" t="s">
        <v>23</v>
      </c>
      <c r="E3" s="20" t="s">
        <v>24</v>
      </c>
      <c r="F3" s="20" t="s">
        <v>368</v>
      </c>
      <c r="G3" s="20" t="s">
        <v>369</v>
      </c>
      <c r="H3" s="21" t="s">
        <v>370</v>
      </c>
      <c r="I3" s="21" t="s">
        <v>371</v>
      </c>
      <c r="J3" s="21" t="s">
        <v>372</v>
      </c>
      <c r="K3" s="21" t="s">
        <v>373</v>
      </c>
      <c r="L3" s="20" t="s">
        <v>25</v>
      </c>
      <c r="M3" s="20" t="s">
        <v>26</v>
      </c>
      <c r="N3" s="20" t="s">
        <v>27</v>
      </c>
      <c r="O3" s="20" t="s">
        <v>28</v>
      </c>
      <c r="P3" s="20" t="s">
        <v>29</v>
      </c>
      <c r="Q3" s="20" t="s">
        <v>30</v>
      </c>
      <c r="R3" s="20" t="s">
        <v>31</v>
      </c>
      <c r="S3" s="20" t="s">
        <v>32</v>
      </c>
      <c r="T3" s="20" t="s">
        <v>33</v>
      </c>
      <c r="U3" s="20" t="s">
        <v>34</v>
      </c>
      <c r="V3" s="20" t="s">
        <v>35</v>
      </c>
      <c r="W3" s="20" t="s">
        <v>36</v>
      </c>
      <c r="X3" s="20" t="s">
        <v>37</v>
      </c>
    </row>
    <row r="4" spans="1:24" ht="16.5" x14ac:dyDescent="0.3">
      <c r="A4" s="31" t="s">
        <v>122</v>
      </c>
      <c r="B4" s="15">
        <v>1.5</v>
      </c>
      <c r="C4" s="15">
        <v>2</v>
      </c>
      <c r="D4" s="15">
        <v>2.5</v>
      </c>
      <c r="E4" s="15">
        <v>3</v>
      </c>
      <c r="F4" s="16">
        <v>50</v>
      </c>
      <c r="G4" s="16">
        <v>100</v>
      </c>
      <c r="H4" s="16">
        <v>80</v>
      </c>
      <c r="I4" s="16">
        <v>120</v>
      </c>
      <c r="J4" s="15">
        <v>160</v>
      </c>
      <c r="K4" s="15">
        <v>240</v>
      </c>
      <c r="L4" s="15">
        <v>11</v>
      </c>
      <c r="M4" s="15">
        <v>11</v>
      </c>
      <c r="N4" s="15">
        <v>11</v>
      </c>
      <c r="O4" s="15">
        <v>11</v>
      </c>
      <c r="P4" s="15">
        <v>11</v>
      </c>
      <c r="Q4" s="15">
        <v>11</v>
      </c>
      <c r="R4" s="15">
        <v>15</v>
      </c>
      <c r="S4" s="15">
        <v>1</v>
      </c>
      <c r="T4" s="15">
        <v>40</v>
      </c>
      <c r="U4" s="15">
        <v>50</v>
      </c>
      <c r="V4" s="15">
        <v>20</v>
      </c>
      <c r="W4" s="15">
        <v>20</v>
      </c>
      <c r="X4" s="15">
        <v>10</v>
      </c>
    </row>
    <row r="5" spans="1:24" ht="16.5" x14ac:dyDescent="0.3">
      <c r="A5" s="31" t="s">
        <v>142</v>
      </c>
      <c r="B5" s="17">
        <v>303</v>
      </c>
      <c r="C5" s="17">
        <v>35</v>
      </c>
      <c r="D5" s="17">
        <v>158</v>
      </c>
      <c r="E5" s="17">
        <v>65</v>
      </c>
      <c r="F5" s="18"/>
      <c r="G5" s="18"/>
      <c r="H5" s="18"/>
      <c r="I5" s="18"/>
      <c r="J5" s="17"/>
      <c r="K5" s="17"/>
      <c r="L5" s="17"/>
      <c r="M5" s="17"/>
      <c r="N5" s="17">
        <v>11</v>
      </c>
      <c r="O5" s="17"/>
      <c r="P5" s="17"/>
      <c r="Q5" s="17"/>
      <c r="R5" s="17">
        <v>96</v>
      </c>
      <c r="S5" s="17">
        <v>1084</v>
      </c>
      <c r="T5" s="17">
        <v>125</v>
      </c>
      <c r="U5" s="17"/>
      <c r="V5" s="17"/>
      <c r="W5" s="17"/>
      <c r="X5" s="17"/>
    </row>
    <row r="6" spans="1:24" ht="16.5" x14ac:dyDescent="0.3">
      <c r="A6" s="31" t="s">
        <v>137</v>
      </c>
      <c r="B6" s="17">
        <v>57</v>
      </c>
      <c r="C6" s="17">
        <v>361</v>
      </c>
      <c r="D6" s="17">
        <v>624</v>
      </c>
      <c r="E6" s="17">
        <v>0</v>
      </c>
      <c r="F6" s="18">
        <v>28</v>
      </c>
      <c r="G6" s="18">
        <v>1</v>
      </c>
      <c r="H6" s="18"/>
      <c r="I6" s="18"/>
      <c r="J6" s="17"/>
      <c r="K6" s="17"/>
      <c r="L6" s="17"/>
      <c r="M6" s="17"/>
      <c r="N6" s="17">
        <v>349</v>
      </c>
      <c r="O6" s="17"/>
      <c r="P6" s="17"/>
      <c r="Q6" s="17"/>
      <c r="R6" s="17">
        <v>75</v>
      </c>
      <c r="S6" s="17">
        <v>691</v>
      </c>
      <c r="T6" s="17">
        <v>94</v>
      </c>
      <c r="U6" s="17"/>
      <c r="V6" s="17"/>
      <c r="W6" s="17"/>
      <c r="X6" s="17"/>
    </row>
    <row r="7" spans="1:24" ht="16.5" x14ac:dyDescent="0.3">
      <c r="A7" s="31" t="s">
        <v>155</v>
      </c>
      <c r="B7" s="17">
        <v>92</v>
      </c>
      <c r="C7" s="17">
        <v>73</v>
      </c>
      <c r="D7" s="17">
        <v>75</v>
      </c>
      <c r="E7" s="17">
        <v>501</v>
      </c>
      <c r="F7" s="18"/>
      <c r="G7" s="18"/>
      <c r="H7" s="18"/>
      <c r="I7" s="18"/>
      <c r="J7" s="17"/>
      <c r="K7" s="17">
        <v>3</v>
      </c>
      <c r="L7" s="17"/>
      <c r="M7" s="17"/>
      <c r="N7" s="17"/>
      <c r="O7" s="17"/>
      <c r="P7" s="17"/>
      <c r="Q7" s="17"/>
      <c r="R7" s="17">
        <v>97</v>
      </c>
      <c r="S7" s="17">
        <v>1226</v>
      </c>
      <c r="T7" s="17">
        <v>109</v>
      </c>
      <c r="U7" s="17"/>
      <c r="V7" s="17"/>
      <c r="W7" s="17"/>
      <c r="X7" s="17"/>
    </row>
    <row r="8" spans="1:24" ht="16.5" x14ac:dyDescent="0.3">
      <c r="A8" s="31" t="s">
        <v>157</v>
      </c>
      <c r="B8" s="17">
        <v>34</v>
      </c>
      <c r="C8" s="17">
        <v>51</v>
      </c>
      <c r="D8" s="17">
        <v>127</v>
      </c>
      <c r="E8" s="17">
        <v>303</v>
      </c>
      <c r="F8" s="18">
        <v>13</v>
      </c>
      <c r="G8" s="18">
        <v>23</v>
      </c>
      <c r="H8" s="18"/>
      <c r="I8" s="18"/>
      <c r="J8" s="17"/>
      <c r="K8" s="17">
        <v>2</v>
      </c>
      <c r="L8" s="17"/>
      <c r="M8" s="17"/>
      <c r="N8" s="17"/>
      <c r="O8" s="17"/>
      <c r="P8" s="17"/>
      <c r="Q8" s="17"/>
      <c r="R8" s="17">
        <v>132</v>
      </c>
      <c r="S8" s="17">
        <v>1338</v>
      </c>
      <c r="T8" s="17">
        <v>163</v>
      </c>
      <c r="U8" s="17"/>
      <c r="V8" s="17"/>
      <c r="W8" s="17"/>
      <c r="X8" s="17"/>
    </row>
    <row r="9" spans="1:24" ht="16.5" x14ac:dyDescent="0.3">
      <c r="A9" s="31" t="s">
        <v>152</v>
      </c>
      <c r="B9" s="17"/>
      <c r="C9" s="17"/>
      <c r="D9" s="17">
        <v>403</v>
      </c>
      <c r="E9" s="17">
        <v>213</v>
      </c>
      <c r="F9" s="18"/>
      <c r="G9" s="18"/>
      <c r="H9" s="18"/>
      <c r="I9" s="18"/>
      <c r="J9" s="17"/>
      <c r="K9" s="17"/>
      <c r="L9" s="17"/>
      <c r="M9" s="17"/>
      <c r="N9" s="17"/>
      <c r="O9" s="17"/>
      <c r="P9" s="17"/>
      <c r="Q9" s="17"/>
      <c r="R9" s="17">
        <v>66</v>
      </c>
      <c r="S9" s="17">
        <v>609</v>
      </c>
      <c r="T9" s="17">
        <v>62</v>
      </c>
      <c r="U9" s="17"/>
      <c r="V9" s="17"/>
      <c r="W9" s="17"/>
      <c r="X9" s="17"/>
    </row>
    <row r="10" spans="1:24" ht="16.5" x14ac:dyDescent="0.3">
      <c r="A10" s="31" t="s">
        <v>156</v>
      </c>
      <c r="B10" s="17">
        <v>12</v>
      </c>
      <c r="C10" s="17"/>
      <c r="D10" s="17"/>
      <c r="E10" s="17">
        <v>228</v>
      </c>
      <c r="F10" s="18">
        <v>19</v>
      </c>
      <c r="G10" s="18"/>
      <c r="H10" s="18">
        <v>1</v>
      </c>
      <c r="I10" s="18"/>
      <c r="J10" s="17">
        <v>2</v>
      </c>
      <c r="K10" s="17"/>
      <c r="L10" s="17"/>
      <c r="M10" s="17"/>
      <c r="N10" s="17"/>
      <c r="O10" s="17"/>
      <c r="P10" s="17"/>
      <c r="Q10" s="17"/>
      <c r="R10" s="17">
        <v>26</v>
      </c>
      <c r="S10" s="17">
        <v>326</v>
      </c>
      <c r="T10" s="17">
        <v>37</v>
      </c>
      <c r="U10" s="74"/>
      <c r="V10" s="74"/>
      <c r="W10" s="17"/>
      <c r="X10" s="17"/>
    </row>
    <row r="11" spans="1:24" ht="16.5" x14ac:dyDescent="0.3">
      <c r="A11" s="31" t="s">
        <v>163</v>
      </c>
      <c r="B11" s="17"/>
      <c r="C11" s="17"/>
      <c r="D11" s="17"/>
      <c r="E11" s="17">
        <v>13</v>
      </c>
      <c r="F11" s="18"/>
      <c r="G11" s="18"/>
      <c r="H11" s="18"/>
      <c r="I11" s="18"/>
      <c r="J11" s="17"/>
      <c r="K11" s="17"/>
      <c r="L11" s="17"/>
      <c r="M11" s="17"/>
      <c r="N11" s="17"/>
      <c r="O11" s="17"/>
      <c r="P11" s="17"/>
      <c r="Q11" s="17"/>
      <c r="R11" s="17">
        <v>6</v>
      </c>
      <c r="S11" s="17">
        <v>57</v>
      </c>
      <c r="T11" s="17">
        <v>8</v>
      </c>
      <c r="U11" s="74"/>
      <c r="V11" s="74"/>
      <c r="W11" s="17"/>
      <c r="X11" s="17"/>
    </row>
    <row r="12" spans="1:24" ht="16.5" x14ac:dyDescent="0.3">
      <c r="A12" s="31" t="s">
        <v>144</v>
      </c>
      <c r="B12" s="17">
        <v>173</v>
      </c>
      <c r="C12" s="17">
        <v>64</v>
      </c>
      <c r="D12" s="17"/>
      <c r="E12" s="17">
        <v>1025</v>
      </c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>
        <v>117</v>
      </c>
      <c r="S12" s="17">
        <v>1187</v>
      </c>
      <c r="T12" s="17">
        <v>149</v>
      </c>
      <c r="U12" s="74"/>
      <c r="V12" s="74"/>
      <c r="W12" s="17"/>
      <c r="X12" s="17"/>
    </row>
    <row r="13" spans="1:24" ht="16.5" x14ac:dyDescent="0.3">
      <c r="A13" s="31" t="s">
        <v>234</v>
      </c>
      <c r="B13" s="17"/>
      <c r="C13" s="17"/>
      <c r="D13" s="17"/>
      <c r="E13" s="17"/>
      <c r="F13" s="18"/>
      <c r="G13" s="18"/>
      <c r="H13" s="18"/>
      <c r="I13" s="18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74"/>
      <c r="V13" s="74"/>
      <c r="W13" s="17"/>
      <c r="X13" s="17"/>
    </row>
    <row r="14" spans="1:24" ht="16.5" x14ac:dyDescent="0.3">
      <c r="A14" s="31" t="s">
        <v>141</v>
      </c>
      <c r="B14" s="17">
        <v>121</v>
      </c>
      <c r="C14" s="17">
        <v>40</v>
      </c>
      <c r="D14" s="17">
        <v>2267</v>
      </c>
      <c r="E14" s="17">
        <v>123</v>
      </c>
      <c r="F14" s="18"/>
      <c r="G14" s="18"/>
      <c r="H14" s="18"/>
      <c r="I14" s="18"/>
      <c r="J14" s="17"/>
      <c r="K14" s="17"/>
      <c r="L14" s="17"/>
      <c r="M14" s="17"/>
      <c r="N14" s="17"/>
      <c r="O14" s="17"/>
      <c r="P14" s="17"/>
      <c r="Q14" s="17"/>
      <c r="R14" s="17">
        <v>69</v>
      </c>
      <c r="S14" s="17">
        <v>798</v>
      </c>
      <c r="T14" s="17">
        <v>97</v>
      </c>
      <c r="U14" s="74"/>
      <c r="V14" s="74"/>
      <c r="W14" s="17"/>
      <c r="X14" s="17"/>
    </row>
    <row r="15" spans="1:24" ht="16.5" x14ac:dyDescent="0.3">
      <c r="A15" s="31" t="s">
        <v>239</v>
      </c>
      <c r="B15" s="17"/>
      <c r="C15" s="17"/>
      <c r="D15" s="17"/>
      <c r="E15" s="17"/>
      <c r="F15" s="18"/>
      <c r="G15" s="18"/>
      <c r="H15" s="18"/>
      <c r="I15" s="18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74"/>
      <c r="V15" s="74"/>
      <c r="W15" s="17"/>
      <c r="X15" s="17"/>
    </row>
    <row r="16" spans="1:24" ht="16.5" x14ac:dyDescent="0.3">
      <c r="A16" s="31" t="s">
        <v>147</v>
      </c>
      <c r="B16" s="17">
        <v>618</v>
      </c>
      <c r="C16" s="17"/>
      <c r="D16" s="17"/>
      <c r="E16" s="17">
        <v>625</v>
      </c>
      <c r="F16" s="18"/>
      <c r="G16" s="18"/>
      <c r="H16" s="18"/>
      <c r="I16" s="18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74"/>
      <c r="V16" s="74"/>
      <c r="W16" s="17"/>
      <c r="X16" s="17"/>
    </row>
    <row r="17" spans="1:24" ht="16.5" x14ac:dyDescent="0.3">
      <c r="A17" s="31" t="s">
        <v>162</v>
      </c>
      <c r="B17" s="17">
        <v>102</v>
      </c>
      <c r="C17" s="17">
        <v>0</v>
      </c>
      <c r="D17" s="17">
        <v>250</v>
      </c>
      <c r="E17" s="17">
        <v>344</v>
      </c>
      <c r="F17" s="18"/>
      <c r="G17" s="18"/>
      <c r="H17" s="18"/>
      <c r="I17" s="18"/>
      <c r="J17" s="17"/>
      <c r="K17" s="17"/>
      <c r="L17" s="17"/>
      <c r="M17" s="17"/>
      <c r="N17" s="17"/>
      <c r="O17" s="17"/>
      <c r="P17" s="17"/>
      <c r="Q17" s="17"/>
      <c r="R17" s="17">
        <v>104</v>
      </c>
      <c r="S17" s="17">
        <v>1284</v>
      </c>
      <c r="T17" s="17">
        <v>101</v>
      </c>
      <c r="U17" s="74"/>
      <c r="V17" s="74"/>
      <c r="W17" s="17"/>
      <c r="X17" s="17"/>
    </row>
    <row r="18" spans="1:24" ht="16.5" x14ac:dyDescent="0.3">
      <c r="A18" s="31" t="s">
        <v>140</v>
      </c>
      <c r="B18" s="17"/>
      <c r="C18" s="17"/>
      <c r="D18" s="17"/>
      <c r="E18" s="17"/>
      <c r="F18" s="18"/>
      <c r="G18" s="18"/>
      <c r="H18" s="18"/>
      <c r="I18" s="18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74"/>
      <c r="V18" s="74"/>
      <c r="W18" s="17"/>
      <c r="X18" s="17"/>
    </row>
    <row r="19" spans="1:24" ht="16.5" x14ac:dyDescent="0.3">
      <c r="A19" s="31" t="s">
        <v>151</v>
      </c>
      <c r="B19" s="17"/>
      <c r="C19" s="17"/>
      <c r="D19" s="17"/>
      <c r="E19" s="17"/>
      <c r="F19" s="18"/>
      <c r="G19" s="18"/>
      <c r="H19" s="18"/>
      <c r="I19" s="18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74"/>
      <c r="V19" s="74"/>
      <c r="W19" s="17"/>
      <c r="X19" s="17"/>
    </row>
    <row r="20" spans="1:24" ht="16.5" x14ac:dyDescent="0.3">
      <c r="A20" s="31" t="s">
        <v>161</v>
      </c>
      <c r="B20" s="17">
        <v>797</v>
      </c>
      <c r="C20" s="17">
        <v>501</v>
      </c>
      <c r="D20" s="17">
        <v>262</v>
      </c>
      <c r="E20" s="17">
        <v>0</v>
      </c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>
        <v>70</v>
      </c>
      <c r="T20" s="17"/>
      <c r="U20" s="74"/>
      <c r="V20" s="74"/>
      <c r="W20" s="17">
        <v>40</v>
      </c>
      <c r="X20" s="17"/>
    </row>
    <row r="21" spans="1:24" ht="16.5" x14ac:dyDescent="0.3">
      <c r="A21" s="31" t="s">
        <v>149</v>
      </c>
      <c r="B21" s="17">
        <v>6</v>
      </c>
      <c r="C21" s="17">
        <v>17</v>
      </c>
      <c r="D21" s="17">
        <v>50</v>
      </c>
      <c r="E21" s="17"/>
      <c r="F21" s="18"/>
      <c r="G21" s="18"/>
      <c r="H21" s="18"/>
      <c r="I21" s="18"/>
      <c r="J21" s="17"/>
      <c r="K21" s="17"/>
      <c r="L21" s="17"/>
      <c r="M21" s="17"/>
      <c r="N21" s="17"/>
      <c r="O21" s="17"/>
      <c r="P21" s="17"/>
      <c r="Q21" s="17"/>
      <c r="R21" s="17">
        <v>36</v>
      </c>
      <c r="S21" s="17">
        <v>731</v>
      </c>
      <c r="T21" s="17">
        <v>57</v>
      </c>
      <c r="U21" s="74"/>
      <c r="V21" s="74"/>
      <c r="W21" s="17"/>
      <c r="X21" s="17"/>
    </row>
    <row r="22" spans="1:24" ht="16.5" x14ac:dyDescent="0.3">
      <c r="A22" s="31" t="s">
        <v>235</v>
      </c>
      <c r="B22" s="17"/>
      <c r="C22" s="17"/>
      <c r="D22" s="17"/>
      <c r="E22" s="17"/>
      <c r="F22" s="18"/>
      <c r="G22" s="18"/>
      <c r="H22" s="18"/>
      <c r="I22" s="18"/>
      <c r="J22" s="17"/>
      <c r="K22" s="17"/>
      <c r="L22" s="17"/>
      <c r="M22" s="17"/>
      <c r="N22" s="17"/>
      <c r="O22" s="17"/>
      <c r="P22" s="17"/>
      <c r="Q22" s="17"/>
      <c r="R22" s="17">
        <v>15</v>
      </c>
      <c r="S22" s="17">
        <v>197</v>
      </c>
      <c r="T22" s="17">
        <v>24</v>
      </c>
      <c r="U22" s="74"/>
      <c r="V22" s="74"/>
      <c r="W22" s="17"/>
      <c r="X22" s="17"/>
    </row>
    <row r="23" spans="1:24" ht="16.5" x14ac:dyDescent="0.3">
      <c r="A23" s="31" t="s">
        <v>135</v>
      </c>
      <c r="B23" s="17">
        <v>176</v>
      </c>
      <c r="C23" s="17">
        <v>112</v>
      </c>
      <c r="D23" s="17">
        <v>154</v>
      </c>
      <c r="E23" s="17">
        <v>55</v>
      </c>
      <c r="F23" s="18"/>
      <c r="G23" s="18"/>
      <c r="H23" s="18"/>
      <c r="I23" s="18"/>
      <c r="J23" s="17"/>
      <c r="K23" s="17"/>
      <c r="L23" s="17"/>
      <c r="M23" s="17"/>
      <c r="N23" s="17"/>
      <c r="O23" s="17"/>
      <c r="P23" s="17"/>
      <c r="Q23" s="17"/>
      <c r="R23" s="17">
        <v>29</v>
      </c>
      <c r="S23" s="17">
        <v>411</v>
      </c>
      <c r="T23" s="17">
        <v>37</v>
      </c>
      <c r="U23" s="74"/>
      <c r="V23" s="74"/>
      <c r="W23" s="17"/>
      <c r="X23" s="17"/>
    </row>
    <row r="24" spans="1:24" ht="16.5" x14ac:dyDescent="0.3">
      <c r="A24" s="31" t="s">
        <v>136</v>
      </c>
      <c r="B24" s="17">
        <v>18</v>
      </c>
      <c r="C24" s="17">
        <v>18</v>
      </c>
      <c r="D24" s="17">
        <v>234</v>
      </c>
      <c r="E24" s="17">
        <v>223</v>
      </c>
      <c r="F24" s="18">
        <v>23</v>
      </c>
      <c r="G24" s="18">
        <v>7</v>
      </c>
      <c r="H24" s="18"/>
      <c r="I24" s="18">
        <v>11</v>
      </c>
      <c r="J24" s="17">
        <v>10</v>
      </c>
      <c r="K24" s="17">
        <v>10</v>
      </c>
      <c r="L24" s="17"/>
      <c r="M24" s="17"/>
      <c r="N24" s="17"/>
      <c r="O24" s="17"/>
      <c r="P24" s="17"/>
      <c r="Q24" s="17">
        <v>11</v>
      </c>
      <c r="R24" s="17">
        <v>105</v>
      </c>
      <c r="S24" s="17">
        <v>1016</v>
      </c>
      <c r="T24" s="17">
        <v>131</v>
      </c>
      <c r="U24" s="74"/>
      <c r="V24" s="74"/>
      <c r="W24" s="17"/>
      <c r="X24" s="17"/>
    </row>
    <row r="25" spans="1:24" ht="16.5" x14ac:dyDescent="0.3">
      <c r="A25" s="31" t="s">
        <v>145</v>
      </c>
      <c r="B25" s="17">
        <v>5</v>
      </c>
      <c r="C25" s="17">
        <v>2</v>
      </c>
      <c r="D25" s="17">
        <v>567</v>
      </c>
      <c r="E25" s="17">
        <v>235</v>
      </c>
      <c r="F25" s="18">
        <v>30</v>
      </c>
      <c r="G25" s="18">
        <v>21</v>
      </c>
      <c r="H25" s="18"/>
      <c r="I25" s="18"/>
      <c r="J25" s="17"/>
      <c r="K25" s="17"/>
      <c r="L25" s="17"/>
      <c r="M25" s="17"/>
      <c r="N25" s="17"/>
      <c r="O25" s="17"/>
      <c r="P25" s="17"/>
      <c r="Q25" s="17"/>
      <c r="R25" s="17">
        <v>78</v>
      </c>
      <c r="S25" s="17">
        <v>1137</v>
      </c>
      <c r="T25" s="17">
        <v>93</v>
      </c>
      <c r="U25" s="74"/>
      <c r="V25" s="74"/>
      <c r="W25" s="17"/>
      <c r="X25" s="17"/>
    </row>
    <row r="26" spans="1:24" ht="16.5" x14ac:dyDescent="0.3">
      <c r="A26" s="31" t="s">
        <v>134</v>
      </c>
      <c r="B26" s="17">
        <v>166</v>
      </c>
      <c r="C26" s="17">
        <v>105</v>
      </c>
      <c r="D26" s="17">
        <v>216</v>
      </c>
      <c r="E26" s="17">
        <v>92</v>
      </c>
      <c r="F26" s="18">
        <v>14</v>
      </c>
      <c r="G26" s="18">
        <v>35</v>
      </c>
      <c r="H26" s="18"/>
      <c r="I26" s="18">
        <v>1</v>
      </c>
      <c r="J26" s="17"/>
      <c r="K26" s="17">
        <v>2</v>
      </c>
      <c r="L26" s="17"/>
      <c r="M26" s="17"/>
      <c r="N26" s="17"/>
      <c r="O26" s="17"/>
      <c r="P26" s="17"/>
      <c r="Q26" s="17"/>
      <c r="R26" s="17">
        <v>67</v>
      </c>
      <c r="S26" s="17">
        <v>722</v>
      </c>
      <c r="T26" s="17">
        <v>87</v>
      </c>
      <c r="U26" s="74"/>
      <c r="V26" s="74"/>
      <c r="W26" s="17"/>
      <c r="X26" s="17"/>
    </row>
    <row r="27" spans="1:24" ht="16.5" x14ac:dyDescent="0.3">
      <c r="A27" s="31" t="s">
        <v>146</v>
      </c>
      <c r="B27" s="17">
        <v>38</v>
      </c>
      <c r="C27" s="17"/>
      <c r="D27" s="17">
        <v>88</v>
      </c>
      <c r="E27" s="17">
        <v>138</v>
      </c>
      <c r="F27" s="18">
        <v>12</v>
      </c>
      <c r="G27" s="18">
        <v>7</v>
      </c>
      <c r="H27" s="18"/>
      <c r="I27" s="18"/>
      <c r="J27" s="17"/>
      <c r="K27" s="17">
        <v>2</v>
      </c>
      <c r="L27" s="17"/>
      <c r="M27" s="17"/>
      <c r="N27" s="17"/>
      <c r="O27" s="17">
        <v>4</v>
      </c>
      <c r="P27" s="17"/>
      <c r="Q27" s="17"/>
      <c r="R27" s="17">
        <v>37</v>
      </c>
      <c r="S27" s="17">
        <v>397</v>
      </c>
      <c r="T27" s="17">
        <v>36</v>
      </c>
      <c r="U27" s="74"/>
      <c r="V27" s="74"/>
      <c r="W27" s="17"/>
      <c r="X27" s="17"/>
    </row>
    <row r="28" spans="1:24" ht="16.5" x14ac:dyDescent="0.3">
      <c r="A28" s="31" t="s">
        <v>159</v>
      </c>
      <c r="B28" s="17">
        <v>4</v>
      </c>
      <c r="C28" s="17">
        <v>24</v>
      </c>
      <c r="D28" s="17"/>
      <c r="E28" s="17">
        <v>6</v>
      </c>
      <c r="F28" s="18">
        <v>18</v>
      </c>
      <c r="G28" s="18">
        <v>2</v>
      </c>
      <c r="H28" s="18">
        <v>2</v>
      </c>
      <c r="I28" s="18">
        <v>6</v>
      </c>
      <c r="J28" s="17">
        <v>3</v>
      </c>
      <c r="K28" s="17"/>
      <c r="L28" s="17"/>
      <c r="M28" s="17"/>
      <c r="N28" s="17"/>
      <c r="O28" s="17"/>
      <c r="P28" s="17"/>
      <c r="Q28" s="17"/>
      <c r="R28" s="17">
        <v>43</v>
      </c>
      <c r="S28" s="17">
        <v>609</v>
      </c>
      <c r="T28" s="17">
        <v>43</v>
      </c>
      <c r="U28" s="74"/>
      <c r="V28" s="74"/>
      <c r="W28" s="17"/>
      <c r="X28" s="17"/>
    </row>
    <row r="29" spans="1:24" ht="16.5" x14ac:dyDescent="0.3">
      <c r="A29" s="31" t="s">
        <v>154</v>
      </c>
      <c r="B29" s="17">
        <v>32</v>
      </c>
      <c r="C29" s="17"/>
      <c r="D29" s="17">
        <v>95</v>
      </c>
      <c r="E29" s="17">
        <v>206</v>
      </c>
      <c r="F29" s="18">
        <v>3</v>
      </c>
      <c r="G29" s="18">
        <v>3</v>
      </c>
      <c r="H29" s="18"/>
      <c r="I29" s="18"/>
      <c r="J29" s="17">
        <v>3</v>
      </c>
      <c r="K29" s="17"/>
      <c r="L29" s="17"/>
      <c r="M29" s="17"/>
      <c r="N29" s="17">
        <f>N6+N5</f>
        <v>360</v>
      </c>
      <c r="O29" s="17"/>
      <c r="P29" s="17"/>
      <c r="Q29" s="17"/>
      <c r="R29" s="17">
        <v>28</v>
      </c>
      <c r="S29" s="17">
        <v>272</v>
      </c>
      <c r="T29" s="17">
        <v>35</v>
      </c>
      <c r="U29" s="74"/>
      <c r="V29" s="74"/>
      <c r="W29" s="17"/>
      <c r="X29" s="17"/>
    </row>
    <row r="30" spans="1:24" ht="16.5" x14ac:dyDescent="0.3">
      <c r="A30" s="31" t="s">
        <v>138</v>
      </c>
      <c r="B30" s="17">
        <f>78+7</f>
        <v>85</v>
      </c>
      <c r="C30" s="17">
        <f>25+1829</f>
        <v>1854</v>
      </c>
      <c r="D30" s="17">
        <f>1320+258</f>
        <v>1578</v>
      </c>
      <c r="E30" s="17">
        <v>782</v>
      </c>
      <c r="F30" s="18">
        <v>36</v>
      </c>
      <c r="G30" s="18">
        <v>3</v>
      </c>
      <c r="H30" s="18"/>
      <c r="I30" s="18">
        <v>41</v>
      </c>
      <c r="J30" s="17">
        <v>3</v>
      </c>
      <c r="K30" s="17"/>
      <c r="L30" s="17">
        <v>96</v>
      </c>
      <c r="M30" s="17">
        <v>7</v>
      </c>
      <c r="N30" s="17"/>
      <c r="O30" s="17"/>
      <c r="P30" s="17">
        <v>18</v>
      </c>
      <c r="Q30" s="17"/>
      <c r="R30" s="17">
        <f>SUM(AI31:AI32)</f>
        <v>0</v>
      </c>
      <c r="S30" s="17">
        <v>1459</v>
      </c>
      <c r="T30" s="17">
        <v>241</v>
      </c>
      <c r="U30" s="74"/>
      <c r="V30" s="74"/>
      <c r="W30" s="17"/>
      <c r="X30" s="17"/>
    </row>
    <row r="31" spans="1:24" ht="16.5" x14ac:dyDescent="0.3">
      <c r="A31" s="31" t="s">
        <v>165</v>
      </c>
      <c r="B31" s="17"/>
      <c r="C31" s="17"/>
      <c r="D31" s="17"/>
      <c r="E31" s="17"/>
      <c r="F31" s="18"/>
      <c r="G31" s="18"/>
      <c r="H31" s="18"/>
      <c r="I31" s="18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74"/>
      <c r="V31" s="74"/>
      <c r="W31" s="17"/>
      <c r="X31" s="17"/>
    </row>
    <row r="32" spans="1:24" ht="16.5" x14ac:dyDescent="0.3">
      <c r="A32" s="31" t="s">
        <v>164</v>
      </c>
      <c r="B32" s="17"/>
      <c r="C32" s="17"/>
      <c r="D32" s="17"/>
      <c r="E32" s="17"/>
      <c r="F32" s="18"/>
      <c r="G32" s="18"/>
      <c r="H32" s="18"/>
      <c r="I32" s="18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74"/>
      <c r="V32" s="74"/>
      <c r="W32" s="17"/>
      <c r="X32" s="17"/>
    </row>
    <row r="33" spans="1:24" ht="16.5" x14ac:dyDescent="0.3">
      <c r="A33" s="31" t="s">
        <v>366</v>
      </c>
      <c r="B33" s="17"/>
      <c r="C33" s="17"/>
      <c r="D33" s="17"/>
      <c r="E33" s="17"/>
      <c r="F33" s="18"/>
      <c r="G33" s="18"/>
      <c r="H33" s="18"/>
      <c r="I33" s="18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74"/>
      <c r="V33" s="74"/>
      <c r="W33" s="17"/>
      <c r="X33" s="17"/>
    </row>
    <row r="34" spans="1:24" ht="16.5" x14ac:dyDescent="0.3">
      <c r="A34" s="31" t="s">
        <v>148</v>
      </c>
      <c r="B34" s="17">
        <v>124</v>
      </c>
      <c r="C34" s="17"/>
      <c r="D34" s="17">
        <v>1343</v>
      </c>
      <c r="E34" s="17"/>
      <c r="F34" s="18">
        <v>57</v>
      </c>
      <c r="G34" s="18">
        <v>2</v>
      </c>
      <c r="H34" s="18">
        <v>8</v>
      </c>
      <c r="I34" s="18"/>
      <c r="J34" s="17">
        <v>1</v>
      </c>
      <c r="K34" s="17">
        <v>6</v>
      </c>
      <c r="L34" s="17"/>
      <c r="M34" s="17"/>
      <c r="N34" s="17"/>
      <c r="O34" s="17"/>
      <c r="P34" s="17"/>
      <c r="Q34" s="17"/>
      <c r="R34" s="17">
        <v>55</v>
      </c>
      <c r="S34" s="72">
        <v>534</v>
      </c>
      <c r="T34" s="17">
        <v>89</v>
      </c>
      <c r="U34" s="74"/>
      <c r="V34" s="74"/>
      <c r="W34" s="17"/>
      <c r="X34" s="17"/>
    </row>
    <row r="35" spans="1:24" ht="16.5" x14ac:dyDescent="0.3">
      <c r="A35" s="31" t="s">
        <v>153</v>
      </c>
      <c r="B35" s="17">
        <v>74</v>
      </c>
      <c r="C35" s="17">
        <v>185</v>
      </c>
      <c r="D35" s="17">
        <v>470</v>
      </c>
      <c r="E35" s="17">
        <v>372</v>
      </c>
      <c r="F35" s="18">
        <v>1</v>
      </c>
      <c r="G35" s="18">
        <v>2</v>
      </c>
      <c r="H35" s="18">
        <v>17</v>
      </c>
      <c r="I35" s="18"/>
      <c r="J35" s="17"/>
      <c r="K35" s="17"/>
      <c r="L35" s="17"/>
      <c r="M35" s="17"/>
      <c r="N35" s="17"/>
      <c r="O35" s="17"/>
      <c r="P35" s="17"/>
      <c r="Q35" s="17"/>
      <c r="R35" s="17">
        <f>AI35</f>
        <v>0</v>
      </c>
      <c r="S35" s="17">
        <v>140</v>
      </c>
      <c r="T35" s="17">
        <v>18</v>
      </c>
      <c r="U35" s="74"/>
      <c r="V35" s="74"/>
      <c r="W35" s="17"/>
      <c r="X35" s="17"/>
    </row>
    <row r="36" spans="1:24" ht="16.5" x14ac:dyDescent="0.3">
      <c r="A36" s="31" t="s">
        <v>158</v>
      </c>
      <c r="B36" s="17">
        <v>970</v>
      </c>
      <c r="C36" s="17">
        <v>641</v>
      </c>
      <c r="D36" s="17">
        <v>112</v>
      </c>
      <c r="E36" s="17"/>
      <c r="F36" s="18">
        <v>1</v>
      </c>
      <c r="G36" s="18"/>
      <c r="H36" s="18">
        <v>22</v>
      </c>
      <c r="I36" s="18"/>
      <c r="J36" s="17"/>
      <c r="K36" s="17"/>
      <c r="L36" s="17"/>
      <c r="M36" s="17"/>
      <c r="N36" s="17"/>
      <c r="O36" s="17"/>
      <c r="P36" s="17"/>
      <c r="Q36" s="17"/>
      <c r="R36" s="17">
        <v>4</v>
      </c>
      <c r="S36" s="17">
        <v>20</v>
      </c>
      <c r="T36" s="17">
        <v>5</v>
      </c>
      <c r="U36" s="74"/>
      <c r="V36" s="74"/>
      <c r="W36" s="17"/>
      <c r="X36" s="17"/>
    </row>
    <row r="37" spans="1:24" ht="16.5" x14ac:dyDescent="0.3">
      <c r="A37" s="31" t="s">
        <v>317</v>
      </c>
      <c r="B37" s="17"/>
      <c r="C37" s="17"/>
      <c r="D37" s="17"/>
      <c r="E37" s="17"/>
      <c r="F37" s="18"/>
      <c r="G37" s="18"/>
      <c r="H37" s="18"/>
      <c r="I37" s="18"/>
      <c r="J37" s="17"/>
      <c r="K37" s="17"/>
      <c r="L37" s="17"/>
      <c r="M37" s="17"/>
      <c r="N37" s="17"/>
      <c r="O37" s="17"/>
      <c r="P37" s="17"/>
      <c r="Q37" s="17"/>
      <c r="R37" s="17">
        <f>AI37</f>
        <v>0</v>
      </c>
      <c r="S37" s="17"/>
      <c r="T37" s="17"/>
      <c r="U37" s="74"/>
      <c r="V37" s="74"/>
      <c r="W37" s="17"/>
      <c r="X37" s="17"/>
    </row>
    <row r="38" spans="1:24" ht="16.5" x14ac:dyDescent="0.3">
      <c r="A38" s="31" t="s">
        <v>160</v>
      </c>
      <c r="B38" s="17"/>
      <c r="C38" s="17"/>
      <c r="D38" s="17"/>
      <c r="E38" s="17"/>
      <c r="F38" s="17"/>
      <c r="G38" s="17"/>
      <c r="H38" s="18"/>
      <c r="I38" s="18">
        <v>17</v>
      </c>
      <c r="J38" s="18">
        <v>7</v>
      </c>
      <c r="K38" s="18">
        <v>10</v>
      </c>
      <c r="L38" s="17">
        <f>L30</f>
        <v>96</v>
      </c>
      <c r="M38" s="17">
        <f>M30</f>
        <v>7</v>
      </c>
      <c r="N38" s="17"/>
      <c r="O38" s="17">
        <f>O27</f>
        <v>4</v>
      </c>
      <c r="P38" s="17">
        <f>P30</f>
        <v>18</v>
      </c>
      <c r="Q38" s="17">
        <f>Q24</f>
        <v>11</v>
      </c>
      <c r="R38" s="17"/>
      <c r="S38" s="17"/>
      <c r="T38" s="17"/>
      <c r="U38" s="74"/>
      <c r="V38" s="74"/>
      <c r="W38" s="17"/>
      <c r="X38" s="17"/>
    </row>
    <row r="39" spans="1:24" ht="16.5" x14ac:dyDescent="0.3">
      <c r="A39" s="31" t="s">
        <v>196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74"/>
      <c r="V39" s="74"/>
      <c r="W39" s="17"/>
      <c r="X39" s="17"/>
    </row>
    <row r="40" spans="1:24" ht="16.5" x14ac:dyDescent="0.3">
      <c r="A40" s="31" t="s">
        <v>257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74"/>
      <c r="V40" s="74"/>
      <c r="W40" s="17"/>
      <c r="X40" s="17"/>
    </row>
    <row r="41" spans="1:24" ht="16.5" x14ac:dyDescent="0.3">
      <c r="A41" s="31" t="s">
        <v>258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74"/>
      <c r="V41" s="74"/>
      <c r="W41" s="17"/>
      <c r="X41" s="17"/>
    </row>
    <row r="42" spans="1:24" ht="16.5" x14ac:dyDescent="0.3">
      <c r="A42" s="31" t="s">
        <v>139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74"/>
      <c r="V42" s="74"/>
      <c r="W42" s="17"/>
      <c r="X42" s="17"/>
    </row>
    <row r="43" spans="1:24" ht="16.5" x14ac:dyDescent="0.3">
      <c r="A43" s="31" t="s">
        <v>150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74"/>
      <c r="V43" s="74"/>
      <c r="W43" s="17"/>
      <c r="X43" s="17"/>
    </row>
    <row r="44" spans="1:24" ht="16.5" x14ac:dyDescent="0.3">
      <c r="A44" s="31" t="s">
        <v>254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74"/>
      <c r="V44" s="74"/>
      <c r="W44" s="17"/>
      <c r="X44" s="17"/>
    </row>
    <row r="45" spans="1:24" ht="16.5" x14ac:dyDescent="0.3">
      <c r="A45" s="31" t="s">
        <v>256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74"/>
      <c r="V45" s="74"/>
      <c r="W45" s="17"/>
      <c r="X45" s="17"/>
    </row>
    <row r="46" spans="1:24" ht="16.5" x14ac:dyDescent="0.3">
      <c r="A46" s="31" t="s">
        <v>172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74"/>
      <c r="V46" s="74"/>
      <c r="W46" s="17"/>
      <c r="X46" s="17"/>
    </row>
  </sheetData>
  <mergeCells count="7">
    <mergeCell ref="A1:X1"/>
    <mergeCell ref="U2:V2"/>
    <mergeCell ref="R2:T2"/>
    <mergeCell ref="A2:A3"/>
    <mergeCell ref="B2:E2"/>
    <mergeCell ref="H2:Q2"/>
    <mergeCell ref="W2:X2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46"/>
  <sheetViews>
    <sheetView topLeftCell="A16" workbookViewId="0">
      <selection activeCell="L40" sqref="L40"/>
    </sheetView>
  </sheetViews>
  <sheetFormatPr defaultRowHeight="13.5" x14ac:dyDescent="0.15"/>
  <cols>
    <col min="1" max="1" width="19.5" bestFit="1" customWidth="1"/>
    <col min="5" max="5" width="14.5" customWidth="1"/>
    <col min="6" max="6" width="15.375" customWidth="1"/>
    <col min="7" max="7" width="14" customWidth="1"/>
    <col min="8" max="8" width="11.875" customWidth="1"/>
    <col min="15" max="15" width="14.75" customWidth="1"/>
    <col min="16" max="16" width="19.75" customWidth="1"/>
  </cols>
  <sheetData>
    <row r="1" spans="1:24" ht="48.75" customHeight="1" x14ac:dyDescent="0.15">
      <c r="A1" s="81" t="s">
        <v>133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24" ht="16.5" customHeight="1" x14ac:dyDescent="0.15">
      <c r="A2" s="82" t="s">
        <v>5</v>
      </c>
      <c r="B2" s="87" t="s">
        <v>18</v>
      </c>
      <c r="C2" s="87"/>
      <c r="D2" s="87"/>
      <c r="E2" s="87"/>
      <c r="F2" s="87"/>
      <c r="G2" s="87"/>
      <c r="H2" s="90" t="s">
        <v>17</v>
      </c>
      <c r="I2" s="90"/>
      <c r="J2" s="90"/>
      <c r="K2" s="90"/>
      <c r="L2" s="91" t="s">
        <v>39</v>
      </c>
      <c r="M2" s="92"/>
      <c r="N2" s="93"/>
      <c r="O2" s="86" t="s">
        <v>20</v>
      </c>
      <c r="P2" s="88"/>
    </row>
    <row r="3" spans="1:24" ht="43.5" customHeight="1" x14ac:dyDescent="0.15">
      <c r="A3" s="89"/>
      <c r="B3" s="20" t="s">
        <v>127</v>
      </c>
      <c r="C3" s="20" t="s">
        <v>128</v>
      </c>
      <c r="D3" s="20" t="s">
        <v>129</v>
      </c>
      <c r="E3" s="20" t="s">
        <v>130</v>
      </c>
      <c r="F3" s="20" t="s">
        <v>124</v>
      </c>
      <c r="G3" s="20" t="s">
        <v>375</v>
      </c>
      <c r="H3" s="20" t="s">
        <v>374</v>
      </c>
      <c r="I3" s="20" t="s">
        <v>371</v>
      </c>
      <c r="J3" s="20" t="s">
        <v>372</v>
      </c>
      <c r="K3" s="20" t="s">
        <v>373</v>
      </c>
      <c r="L3" s="20" t="s">
        <v>125</v>
      </c>
      <c r="M3" s="20" t="s">
        <v>126</v>
      </c>
      <c r="N3" s="20" t="s">
        <v>131</v>
      </c>
      <c r="O3" s="20" t="s">
        <v>377</v>
      </c>
      <c r="P3" s="20" t="s">
        <v>376</v>
      </c>
    </row>
    <row r="4" spans="1:24" ht="16.5" x14ac:dyDescent="0.3">
      <c r="A4" s="10" t="s">
        <v>38</v>
      </c>
      <c r="B4" s="19">
        <v>2</v>
      </c>
      <c r="C4" s="15">
        <v>3</v>
      </c>
      <c r="D4" s="15">
        <v>6</v>
      </c>
      <c r="E4" s="15">
        <v>10</v>
      </c>
      <c r="F4" s="15">
        <v>3</v>
      </c>
      <c r="G4" s="15">
        <v>30</v>
      </c>
      <c r="H4" s="16">
        <v>80</v>
      </c>
      <c r="I4" s="16">
        <v>120</v>
      </c>
      <c r="J4" s="15">
        <v>160</v>
      </c>
      <c r="K4" s="15">
        <v>240</v>
      </c>
      <c r="L4" s="15">
        <v>30</v>
      </c>
      <c r="M4" s="15">
        <v>15</v>
      </c>
      <c r="N4" s="15">
        <v>15</v>
      </c>
      <c r="O4" s="15">
        <v>20</v>
      </c>
      <c r="P4" s="15">
        <v>10</v>
      </c>
    </row>
    <row r="5" spans="1:24" ht="16.5" x14ac:dyDescent="0.3">
      <c r="A5" s="31" t="s">
        <v>142</v>
      </c>
      <c r="B5" s="73">
        <v>0</v>
      </c>
      <c r="C5" s="17">
        <v>929</v>
      </c>
      <c r="D5" s="17">
        <v>91</v>
      </c>
      <c r="E5" s="17"/>
      <c r="F5" s="17"/>
      <c r="G5" s="17">
        <v>96</v>
      </c>
      <c r="H5" s="17"/>
      <c r="I5" s="17"/>
      <c r="J5" s="17"/>
      <c r="K5" s="17"/>
      <c r="L5" s="17"/>
      <c r="M5" s="17"/>
      <c r="N5" s="17"/>
      <c r="O5" s="17"/>
      <c r="P5" s="17"/>
    </row>
    <row r="6" spans="1:24" ht="16.5" x14ac:dyDescent="0.3">
      <c r="A6" s="31" t="s">
        <v>137</v>
      </c>
      <c r="B6" s="73">
        <v>0</v>
      </c>
      <c r="C6" s="17">
        <v>610</v>
      </c>
      <c r="D6" s="17">
        <v>80</v>
      </c>
      <c r="E6" s="17"/>
      <c r="F6" s="17"/>
      <c r="G6" s="17">
        <v>75</v>
      </c>
      <c r="H6" s="17"/>
      <c r="I6" s="17"/>
      <c r="J6" s="17"/>
      <c r="K6" s="17"/>
      <c r="L6" s="17"/>
      <c r="M6" s="17"/>
      <c r="N6" s="17"/>
      <c r="O6" s="17"/>
      <c r="P6" s="17"/>
    </row>
    <row r="7" spans="1:24" ht="16.5" x14ac:dyDescent="0.3">
      <c r="A7" s="31" t="s">
        <v>155</v>
      </c>
      <c r="B7" s="73"/>
      <c r="C7" s="17">
        <v>842</v>
      </c>
      <c r="D7" s="17">
        <v>382</v>
      </c>
      <c r="E7" s="17">
        <v>97</v>
      </c>
      <c r="F7" s="17">
        <v>1123</v>
      </c>
      <c r="G7" s="17">
        <v>97</v>
      </c>
      <c r="H7" s="17"/>
      <c r="I7" s="17"/>
      <c r="J7" s="17"/>
      <c r="K7" s="17"/>
      <c r="L7" s="17"/>
      <c r="M7" s="17"/>
      <c r="N7" s="17"/>
      <c r="O7" s="17"/>
      <c r="P7" s="17"/>
    </row>
    <row r="8" spans="1:24" ht="16.5" x14ac:dyDescent="0.3">
      <c r="A8" s="31" t="s">
        <v>157</v>
      </c>
      <c r="B8" s="73">
        <v>0</v>
      </c>
      <c r="C8" s="17">
        <v>724</v>
      </c>
      <c r="D8" s="17">
        <v>608</v>
      </c>
      <c r="E8" s="17"/>
      <c r="F8" s="17">
        <v>24</v>
      </c>
      <c r="G8" s="17">
        <v>132</v>
      </c>
      <c r="H8" s="17"/>
      <c r="I8" s="17"/>
      <c r="J8" s="17"/>
      <c r="K8" s="17"/>
      <c r="L8" s="17"/>
      <c r="M8" s="17"/>
      <c r="N8" s="17"/>
      <c r="O8" s="17"/>
      <c r="P8" s="17"/>
    </row>
    <row r="9" spans="1:24" ht="16.5" x14ac:dyDescent="0.3">
      <c r="A9" s="31" t="s">
        <v>152</v>
      </c>
      <c r="B9" s="73">
        <v>0</v>
      </c>
      <c r="C9" s="17">
        <v>387</v>
      </c>
      <c r="D9" s="17">
        <v>221</v>
      </c>
      <c r="E9" s="17"/>
      <c r="F9" s="17"/>
      <c r="G9" s="17">
        <v>66</v>
      </c>
      <c r="H9" s="17"/>
      <c r="I9" s="17"/>
      <c r="J9" s="17"/>
      <c r="K9" s="17"/>
      <c r="L9" s="17"/>
      <c r="M9" s="17"/>
      <c r="N9" s="17"/>
      <c r="O9" s="17"/>
      <c r="P9" s="17"/>
    </row>
    <row r="10" spans="1:24" ht="16.5" x14ac:dyDescent="0.3">
      <c r="A10" s="31" t="s">
        <v>156</v>
      </c>
      <c r="B10" s="73">
        <v>0</v>
      </c>
      <c r="C10" s="17">
        <v>285</v>
      </c>
      <c r="D10" s="17">
        <v>40</v>
      </c>
      <c r="E10" s="17"/>
      <c r="F10" s="17"/>
      <c r="G10" s="17">
        <v>26</v>
      </c>
      <c r="H10" s="17"/>
      <c r="I10" s="17"/>
      <c r="J10" s="17"/>
      <c r="K10" s="17"/>
      <c r="L10" s="17"/>
      <c r="M10" s="17"/>
      <c r="N10" s="17"/>
      <c r="O10" s="17"/>
      <c r="P10" s="17"/>
    </row>
    <row r="11" spans="1:24" ht="16.5" x14ac:dyDescent="0.3">
      <c r="A11" s="31" t="s">
        <v>163</v>
      </c>
      <c r="B11" s="73">
        <v>0</v>
      </c>
      <c r="C11" s="17">
        <v>40</v>
      </c>
      <c r="D11" s="17">
        <v>17</v>
      </c>
      <c r="E11" s="17"/>
      <c r="F11" s="17"/>
      <c r="G11" s="17">
        <v>6</v>
      </c>
      <c r="H11" s="17"/>
      <c r="I11" s="17"/>
      <c r="J11" s="17"/>
      <c r="K11" s="17"/>
      <c r="L11" s="17"/>
      <c r="M11" s="17"/>
      <c r="N11" s="17"/>
      <c r="O11" s="17"/>
      <c r="P11" s="17"/>
    </row>
    <row r="12" spans="1:24" ht="16.5" x14ac:dyDescent="0.3">
      <c r="A12" s="31" t="s">
        <v>144</v>
      </c>
      <c r="B12" s="73">
        <v>0</v>
      </c>
      <c r="C12" s="17">
        <v>875</v>
      </c>
      <c r="D12" s="17">
        <v>316</v>
      </c>
      <c r="E12" s="17"/>
      <c r="F12" s="17">
        <v>2199</v>
      </c>
      <c r="G12" s="17">
        <v>117</v>
      </c>
      <c r="H12" s="17"/>
      <c r="I12" s="17"/>
      <c r="J12" s="17"/>
      <c r="K12" s="17"/>
      <c r="L12" s="17"/>
      <c r="M12" s="17"/>
      <c r="N12" s="17"/>
      <c r="O12" s="17"/>
      <c r="P12" s="17"/>
    </row>
    <row r="13" spans="1:24" ht="16.5" x14ac:dyDescent="0.3">
      <c r="A13" s="31" t="s">
        <v>234</v>
      </c>
      <c r="B13" s="73"/>
      <c r="C13" s="17">
        <v>21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v>945</v>
      </c>
      <c r="O13" s="17"/>
      <c r="P13" s="17"/>
    </row>
    <row r="14" spans="1:24" ht="16.5" x14ac:dyDescent="0.3">
      <c r="A14" s="31" t="s">
        <v>141</v>
      </c>
      <c r="B14" s="73">
        <v>0</v>
      </c>
      <c r="C14" s="17"/>
      <c r="D14" s="17">
        <v>571</v>
      </c>
      <c r="E14" s="17"/>
      <c r="F14" s="17"/>
      <c r="G14" s="17">
        <v>69</v>
      </c>
      <c r="H14" s="17"/>
      <c r="I14" s="17"/>
      <c r="J14" s="17"/>
      <c r="K14" s="17"/>
      <c r="L14" s="17"/>
      <c r="M14" s="17"/>
      <c r="N14" s="17"/>
      <c r="O14" s="17"/>
      <c r="P14" s="17"/>
    </row>
    <row r="15" spans="1:24" ht="16.5" x14ac:dyDescent="0.3">
      <c r="A15" s="31" t="s">
        <v>239</v>
      </c>
      <c r="B15" s="73"/>
      <c r="C15" s="17"/>
      <c r="D15" s="17">
        <v>212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24" ht="16.5" x14ac:dyDescent="0.3">
      <c r="A16" s="31" t="s">
        <v>147</v>
      </c>
      <c r="B16" s="73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x14ac:dyDescent="0.3">
      <c r="A17" s="31" t="s">
        <v>162</v>
      </c>
      <c r="B17" s="73">
        <v>8</v>
      </c>
      <c r="C17" s="17">
        <v>658</v>
      </c>
      <c r="D17" s="17">
        <v>620</v>
      </c>
      <c r="E17" s="17"/>
      <c r="F17" s="17"/>
      <c r="G17" s="17">
        <v>104</v>
      </c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x14ac:dyDescent="0.3">
      <c r="A18" s="31" t="s">
        <v>140</v>
      </c>
      <c r="B18" s="73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6.5" x14ac:dyDescent="0.3">
      <c r="A19" s="31" t="s">
        <v>151</v>
      </c>
      <c r="B19" s="73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6.5" x14ac:dyDescent="0.3">
      <c r="A20" s="31" t="s">
        <v>161</v>
      </c>
      <c r="B20" s="73">
        <v>0</v>
      </c>
      <c r="C20" s="17">
        <v>66</v>
      </c>
      <c r="D20" s="17">
        <v>11</v>
      </c>
      <c r="E20" s="17"/>
      <c r="F20" s="17">
        <v>93</v>
      </c>
      <c r="G20" s="17"/>
      <c r="H20" s="17"/>
      <c r="I20" s="17"/>
      <c r="J20" s="17"/>
      <c r="K20" s="17"/>
      <c r="L20" s="17"/>
      <c r="M20" s="17"/>
      <c r="N20" s="17"/>
      <c r="O20" s="17">
        <v>40</v>
      </c>
      <c r="P20" s="17"/>
    </row>
    <row r="21" spans="1:16" ht="16.5" x14ac:dyDescent="0.3">
      <c r="A21" s="31" t="s">
        <v>149</v>
      </c>
      <c r="B21" s="73">
        <v>692</v>
      </c>
      <c r="C21" s="17">
        <v>51</v>
      </c>
      <c r="D21" s="17">
        <v>0</v>
      </c>
      <c r="E21" s="17"/>
      <c r="F21" s="17"/>
      <c r="G21" s="17">
        <v>36</v>
      </c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6.5" x14ac:dyDescent="0.3">
      <c r="A22" s="31" t="s">
        <v>235</v>
      </c>
      <c r="B22" s="73">
        <v>0</v>
      </c>
      <c r="C22" s="17">
        <v>0</v>
      </c>
      <c r="D22" s="17">
        <v>47.5</v>
      </c>
      <c r="E22" s="17">
        <v>154</v>
      </c>
      <c r="F22" s="17">
        <v>4299.5</v>
      </c>
      <c r="G22" s="17">
        <v>15</v>
      </c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6.5" x14ac:dyDescent="0.3">
      <c r="A23" s="31" t="s">
        <v>135</v>
      </c>
      <c r="B23" s="73">
        <v>417</v>
      </c>
      <c r="C23" s="17">
        <v>15</v>
      </c>
      <c r="D23" s="17">
        <v>0</v>
      </c>
      <c r="E23" s="17"/>
      <c r="F23" s="17"/>
      <c r="G23" s="17">
        <v>29</v>
      </c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6.5" x14ac:dyDescent="0.3">
      <c r="A24" s="31" t="s">
        <v>136</v>
      </c>
      <c r="B24" s="73">
        <v>0</v>
      </c>
      <c r="C24" s="17">
        <v>708</v>
      </c>
      <c r="D24" s="17">
        <v>179</v>
      </c>
      <c r="E24" s="17"/>
      <c r="F24" s="17"/>
      <c r="G24" s="17">
        <v>105</v>
      </c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6.5" x14ac:dyDescent="0.3">
      <c r="A25" s="31" t="s">
        <v>145</v>
      </c>
      <c r="B25" s="73">
        <v>0</v>
      </c>
      <c r="C25" s="17">
        <v>885</v>
      </c>
      <c r="D25" s="17">
        <v>237</v>
      </c>
      <c r="E25" s="17"/>
      <c r="F25" s="17"/>
      <c r="G25" s="17">
        <v>78</v>
      </c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6.5" x14ac:dyDescent="0.3">
      <c r="A26" s="31" t="s">
        <v>134</v>
      </c>
      <c r="B26" s="73">
        <v>61</v>
      </c>
      <c r="C26" s="17">
        <v>655</v>
      </c>
      <c r="D26" s="17">
        <v>4</v>
      </c>
      <c r="E26" s="17"/>
      <c r="F26" s="17"/>
      <c r="G26" s="17">
        <v>67</v>
      </c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6.5" x14ac:dyDescent="0.3">
      <c r="A27" s="31" t="s">
        <v>146</v>
      </c>
      <c r="B27" s="73"/>
      <c r="C27" s="17">
        <v>373</v>
      </c>
      <c r="D27" s="17">
        <v>19</v>
      </c>
      <c r="E27" s="17"/>
      <c r="F27" s="17"/>
      <c r="G27" s="17">
        <v>37</v>
      </c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x14ac:dyDescent="0.3">
      <c r="A28" s="31" t="s">
        <v>159</v>
      </c>
      <c r="B28" s="73">
        <v>0</v>
      </c>
      <c r="C28" s="17">
        <v>559</v>
      </c>
      <c r="D28" s="17">
        <v>20</v>
      </c>
      <c r="E28" s="17"/>
      <c r="F28" s="17"/>
      <c r="G28" s="17">
        <v>43</v>
      </c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x14ac:dyDescent="0.3">
      <c r="A29" s="31" t="s">
        <v>154</v>
      </c>
      <c r="B29" s="73">
        <v>0</v>
      </c>
      <c r="C29" s="17">
        <v>277</v>
      </c>
      <c r="D29" s="17"/>
      <c r="E29" s="17"/>
      <c r="F29" s="17"/>
      <c r="G29" s="17">
        <v>28</v>
      </c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6.5" x14ac:dyDescent="0.3">
      <c r="A30" s="31" t="s">
        <v>138</v>
      </c>
      <c r="B30" s="73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6.5" x14ac:dyDescent="0.3">
      <c r="A31" s="31" t="s">
        <v>165</v>
      </c>
      <c r="B31" s="73">
        <v>0</v>
      </c>
      <c r="C31" s="17">
        <v>532</v>
      </c>
      <c r="D31" s="17">
        <v>63</v>
      </c>
      <c r="E31" s="17"/>
      <c r="F31" s="17"/>
      <c r="G31" s="17">
        <v>82</v>
      </c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6.5" x14ac:dyDescent="0.3">
      <c r="A32" s="31" t="s">
        <v>164</v>
      </c>
      <c r="B32" s="73">
        <v>0</v>
      </c>
      <c r="C32" s="17">
        <v>638</v>
      </c>
      <c r="D32" s="17">
        <v>157</v>
      </c>
      <c r="E32" s="17">
        <v>0</v>
      </c>
      <c r="F32" s="17"/>
      <c r="G32" s="17">
        <v>160</v>
      </c>
      <c r="H32" s="17"/>
      <c r="I32" s="17"/>
      <c r="J32" s="17"/>
      <c r="K32" s="17"/>
      <c r="L32" s="17"/>
      <c r="M32" s="17"/>
      <c r="N32" s="17"/>
      <c r="O32" s="17"/>
      <c r="P32" s="17"/>
    </row>
    <row r="33" spans="1:16" ht="16.5" x14ac:dyDescent="0.3">
      <c r="A33" s="31" t="s">
        <v>366</v>
      </c>
      <c r="B33" s="73"/>
      <c r="C33" s="17"/>
      <c r="D33" s="17"/>
      <c r="E33" s="17"/>
      <c r="F33" s="17"/>
      <c r="G33" s="17"/>
      <c r="H33" s="17"/>
      <c r="I33" s="17"/>
      <c r="J33" s="17"/>
      <c r="K33" s="17"/>
      <c r="L33" s="17">
        <v>75</v>
      </c>
      <c r="M33" s="17"/>
      <c r="N33" s="17"/>
      <c r="O33" s="17"/>
      <c r="P33" s="17"/>
    </row>
    <row r="34" spans="1:16" ht="16.5" x14ac:dyDescent="0.3">
      <c r="A34" s="31" t="s">
        <v>148</v>
      </c>
      <c r="B34" s="73">
        <v>28</v>
      </c>
      <c r="C34" s="17">
        <v>339</v>
      </c>
      <c r="D34" s="17">
        <v>161</v>
      </c>
      <c r="E34" s="17"/>
      <c r="F34" s="17"/>
      <c r="G34" s="17">
        <v>55</v>
      </c>
      <c r="H34" s="17"/>
      <c r="I34" s="17"/>
      <c r="J34" s="17"/>
      <c r="K34" s="17"/>
      <c r="L34" s="17"/>
      <c r="M34" s="17"/>
      <c r="N34" s="17"/>
      <c r="O34" s="17"/>
      <c r="P34" s="17"/>
    </row>
    <row r="35" spans="1:16" ht="16.5" x14ac:dyDescent="0.3">
      <c r="A35" s="31" t="s">
        <v>153</v>
      </c>
      <c r="B35" s="73">
        <v>122</v>
      </c>
      <c r="C35" s="17">
        <v>11</v>
      </c>
      <c r="D35" s="17">
        <v>3</v>
      </c>
      <c r="E35" s="17"/>
      <c r="F35" s="17"/>
      <c r="G35" s="17">
        <v>16</v>
      </c>
      <c r="H35" s="17"/>
      <c r="I35" s="17"/>
      <c r="J35" s="17"/>
      <c r="K35" s="17"/>
      <c r="L35" s="17"/>
      <c r="M35" s="17"/>
      <c r="N35" s="17"/>
      <c r="O35" s="17"/>
      <c r="P35" s="17"/>
    </row>
    <row r="36" spans="1:16" ht="16.5" x14ac:dyDescent="0.3">
      <c r="A36" s="31" t="s">
        <v>158</v>
      </c>
      <c r="B36" s="73"/>
      <c r="C36" s="17">
        <v>14</v>
      </c>
      <c r="D36" s="17">
        <v>3</v>
      </c>
      <c r="E36" s="17"/>
      <c r="F36" s="17"/>
      <c r="G36" s="17">
        <v>4</v>
      </c>
      <c r="H36" s="17"/>
      <c r="I36" s="17"/>
      <c r="J36" s="17"/>
      <c r="K36" s="17"/>
      <c r="L36" s="17"/>
      <c r="M36" s="17"/>
      <c r="N36" s="17"/>
      <c r="O36" s="17"/>
      <c r="P36" s="17"/>
    </row>
    <row r="37" spans="1:16" ht="16.5" x14ac:dyDescent="0.3">
      <c r="A37" s="31" t="s">
        <v>317</v>
      </c>
      <c r="B37" s="73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ht="16.5" x14ac:dyDescent="0.3">
      <c r="A38" s="31" t="s">
        <v>160</v>
      </c>
      <c r="B38" s="73"/>
      <c r="C38" s="17"/>
      <c r="D38" s="17"/>
      <c r="E38" s="17"/>
      <c r="F38" s="17"/>
      <c r="G38" s="17"/>
      <c r="H38" s="18">
        <v>0</v>
      </c>
      <c r="I38" s="18">
        <v>17</v>
      </c>
      <c r="J38" s="18">
        <v>7</v>
      </c>
      <c r="K38" s="18">
        <v>10</v>
      </c>
      <c r="L38" s="17"/>
      <c r="M38" s="17">
        <v>60</v>
      </c>
      <c r="N38" s="17"/>
      <c r="O38" s="17"/>
      <c r="P38" s="17"/>
    </row>
    <row r="39" spans="1:16" ht="16.5" x14ac:dyDescent="0.3">
      <c r="A39" s="31" t="s">
        <v>196</v>
      </c>
      <c r="B39" s="73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ht="16.5" x14ac:dyDescent="0.3">
      <c r="A40" s="31" t="s">
        <v>257</v>
      </c>
      <c r="B40" s="73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ht="16.5" x14ac:dyDescent="0.3">
      <c r="A41" s="31" t="s">
        <v>258</v>
      </c>
      <c r="B41" s="73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ht="16.5" x14ac:dyDescent="0.3">
      <c r="A42" s="31" t="s">
        <v>139</v>
      </c>
      <c r="B42" s="73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ht="16.5" x14ac:dyDescent="0.3">
      <c r="A43" s="31" t="s">
        <v>150</v>
      </c>
      <c r="B43" s="73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ht="16.5" x14ac:dyDescent="0.3">
      <c r="A44" s="31" t="s">
        <v>254</v>
      </c>
      <c r="B44" s="73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ht="16.5" x14ac:dyDescent="0.3">
      <c r="A45" s="31" t="s">
        <v>256</v>
      </c>
      <c r="B45" s="73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ht="16.5" x14ac:dyDescent="0.3">
      <c r="A46" s="31" t="s">
        <v>172</v>
      </c>
      <c r="B46" s="73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</sheetData>
  <mergeCells count="6">
    <mergeCell ref="A1:X1"/>
    <mergeCell ref="O2:P2"/>
    <mergeCell ref="A2:A3"/>
    <mergeCell ref="B2:G2"/>
    <mergeCell ref="H2:K2"/>
    <mergeCell ref="L2:N2"/>
  </mergeCells>
  <phoneticPr fontId="2" type="noConversion"/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45AF7-699E-4545-A194-23CBC45104BF}">
  <dimension ref="A1:O49"/>
  <sheetViews>
    <sheetView workbookViewId="0">
      <selection activeCell="I26" sqref="I26"/>
    </sheetView>
  </sheetViews>
  <sheetFormatPr defaultRowHeight="13.5" x14ac:dyDescent="0.15"/>
  <cols>
    <col min="1" max="1" width="28" customWidth="1"/>
    <col min="2" max="2" width="19.25" customWidth="1"/>
    <col min="14" max="14" width="13.875" customWidth="1"/>
    <col min="15" max="15" width="17.375" customWidth="1"/>
  </cols>
  <sheetData>
    <row r="1" spans="1:15" ht="43.5" customHeight="1" x14ac:dyDescent="0.15">
      <c r="A1" s="81" t="s">
        <v>53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ht="16.5" customHeight="1" x14ac:dyDescent="0.15">
      <c r="A2" s="82" t="s">
        <v>94</v>
      </c>
      <c r="B2" s="19" t="s">
        <v>40</v>
      </c>
      <c r="C2" s="19" t="s">
        <v>95</v>
      </c>
      <c r="D2" s="19" t="s">
        <v>96</v>
      </c>
      <c r="E2" s="19" t="s">
        <v>97</v>
      </c>
      <c r="F2" s="19" t="s">
        <v>98</v>
      </c>
      <c r="G2" s="19" t="s">
        <v>99</v>
      </c>
      <c r="H2" s="19" t="s">
        <v>100</v>
      </c>
      <c r="I2" s="19" t="s">
        <v>101</v>
      </c>
      <c r="J2" s="19" t="s">
        <v>102</v>
      </c>
      <c r="K2" s="19" t="s">
        <v>103</v>
      </c>
      <c r="L2" s="19" t="s">
        <v>104</v>
      </c>
      <c r="M2" s="19" t="s">
        <v>105</v>
      </c>
      <c r="N2" s="19" t="s">
        <v>106</v>
      </c>
      <c r="O2" s="94" t="s">
        <v>108</v>
      </c>
    </row>
    <row r="3" spans="1:15" ht="16.5" x14ac:dyDescent="0.15">
      <c r="A3" s="83"/>
      <c r="B3" s="15" t="s">
        <v>107</v>
      </c>
      <c r="C3" s="43">
        <v>1</v>
      </c>
      <c r="D3" s="19">
        <v>0.5</v>
      </c>
      <c r="E3" s="19">
        <v>2</v>
      </c>
      <c r="F3" s="19">
        <v>2.5</v>
      </c>
      <c r="G3" s="19">
        <v>0.1</v>
      </c>
      <c r="H3" s="19">
        <v>0.15</v>
      </c>
      <c r="I3" s="19">
        <v>3</v>
      </c>
      <c r="J3" s="19">
        <v>5</v>
      </c>
      <c r="K3" s="19">
        <v>0.8</v>
      </c>
      <c r="L3" s="19">
        <v>4</v>
      </c>
      <c r="M3" s="19">
        <v>10</v>
      </c>
      <c r="N3" s="19">
        <v>12</v>
      </c>
      <c r="O3" s="95"/>
    </row>
    <row r="4" spans="1:15" x14ac:dyDescent="0.1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x14ac:dyDescent="0.1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1:15" x14ac:dyDescent="0.1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x14ac:dyDescent="0.1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x14ac:dyDescent="0.1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x14ac:dyDescent="0.1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x14ac:dyDescent="0.15">
      <c r="A10" s="34"/>
      <c r="B10" s="100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1:15" x14ac:dyDescent="0.1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5" x14ac:dyDescent="0.1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x14ac:dyDescent="0.1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</row>
    <row r="14" spans="1:15" x14ac:dyDescent="0.1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x14ac:dyDescent="0.15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15" x14ac:dyDescent="0.15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15" x14ac:dyDescent="0.15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5" x14ac:dyDescent="0.1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 x14ac:dyDescent="0.1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 x14ac:dyDescent="0.1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 x14ac:dyDescent="0.1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 x14ac:dyDescent="0.1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 x14ac:dyDescent="0.1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 x14ac:dyDescent="0.1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 x14ac:dyDescent="0.1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 x14ac:dyDescent="0.1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x14ac:dyDescent="0.1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 x14ac:dyDescent="0.1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  <row r="30" spans="1:15" x14ac:dyDescent="0.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</row>
    <row r="31" spans="1:15" x14ac:dyDescent="0.1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</row>
    <row r="32" spans="1:15" x14ac:dyDescent="0.1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5" x14ac:dyDescent="0.1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x14ac:dyDescent="0.1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 x14ac:dyDescent="0.1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x14ac:dyDescent="0.1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 x14ac:dyDescent="0.1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 x14ac:dyDescent="0.1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 x14ac:dyDescent="0.1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 x14ac:dyDescent="0.1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 x14ac:dyDescent="0.1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 x14ac:dyDescent="0.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x14ac:dyDescent="0.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 x14ac:dyDescent="0.1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5" x14ac:dyDescent="0.1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 x14ac:dyDescent="0.1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 x14ac:dyDescent="0.1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1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</sheetData>
  <mergeCells count="3">
    <mergeCell ref="A1:O1"/>
    <mergeCell ref="O2:O3"/>
    <mergeCell ref="A2:A3"/>
  </mergeCells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A90FA-7CA3-4A4D-BCC9-B4BCD9D39E4B}">
  <dimension ref="A1:N28"/>
  <sheetViews>
    <sheetView workbookViewId="0">
      <selection activeCell="O11" sqref="O11"/>
    </sheetView>
  </sheetViews>
  <sheetFormatPr defaultRowHeight="13.5" x14ac:dyDescent="0.15"/>
  <sheetData>
    <row r="1" spans="1:14" ht="16.5" x14ac:dyDescent="0.15">
      <c r="A1" s="90" t="s">
        <v>94</v>
      </c>
      <c r="B1" s="90" t="s">
        <v>59</v>
      </c>
      <c r="C1" s="96" t="s">
        <v>57</v>
      </c>
      <c r="D1" s="97"/>
      <c r="E1" s="97"/>
      <c r="F1" s="97"/>
      <c r="G1" s="97"/>
      <c r="H1" s="98"/>
      <c r="I1" s="96" t="s">
        <v>58</v>
      </c>
      <c r="J1" s="97"/>
      <c r="K1" s="97"/>
      <c r="L1" s="97"/>
      <c r="M1" s="97"/>
      <c r="N1" s="98"/>
    </row>
    <row r="2" spans="1:14" ht="33" x14ac:dyDescent="0.15">
      <c r="A2" s="90"/>
      <c r="B2" s="90"/>
      <c r="C2" s="11" t="s">
        <v>382</v>
      </c>
      <c r="D2" s="11" t="s">
        <v>385</v>
      </c>
      <c r="E2" s="11" t="s">
        <v>383</v>
      </c>
      <c r="F2" s="11" t="s">
        <v>384</v>
      </c>
      <c r="G2" s="11" t="s">
        <v>46</v>
      </c>
      <c r="H2" s="11" t="s">
        <v>381</v>
      </c>
      <c r="I2" s="11" t="s">
        <v>380</v>
      </c>
      <c r="J2" s="11" t="s">
        <v>386</v>
      </c>
      <c r="K2" s="11" t="s">
        <v>383</v>
      </c>
      <c r="L2" s="11" t="s">
        <v>384</v>
      </c>
      <c r="M2" s="11" t="s">
        <v>46</v>
      </c>
      <c r="N2" s="11" t="s">
        <v>381</v>
      </c>
    </row>
    <row r="3" spans="1:14" x14ac:dyDescent="0.15">
      <c r="A3" s="34"/>
      <c r="B3" s="34"/>
      <c r="C3" s="36"/>
      <c r="D3" s="36"/>
      <c r="E3" s="34"/>
      <c r="F3" s="34"/>
      <c r="G3" s="34"/>
      <c r="H3" s="34"/>
      <c r="I3" s="36"/>
      <c r="J3" s="36"/>
      <c r="K3" s="34"/>
      <c r="L3" s="34"/>
      <c r="M3" s="34"/>
      <c r="N3" s="34"/>
    </row>
    <row r="4" spans="1:14" x14ac:dyDescent="0.15">
      <c r="A4" s="34"/>
      <c r="B4" s="34"/>
      <c r="C4" s="36"/>
      <c r="D4" s="36"/>
      <c r="E4" s="34"/>
      <c r="F4" s="34"/>
      <c r="G4" s="34"/>
      <c r="H4" s="34"/>
      <c r="I4" s="36"/>
      <c r="J4" s="36"/>
      <c r="K4" s="34"/>
      <c r="L4" s="34"/>
      <c r="M4" s="34"/>
      <c r="N4" s="34"/>
    </row>
    <row r="5" spans="1:14" x14ac:dyDescent="0.15">
      <c r="A5" s="34"/>
      <c r="B5" s="34"/>
      <c r="C5" s="36"/>
      <c r="D5" s="36"/>
      <c r="E5" s="34"/>
      <c r="F5" s="34"/>
      <c r="G5" s="34"/>
      <c r="H5" s="34"/>
      <c r="I5" s="36"/>
      <c r="J5" s="36"/>
      <c r="K5" s="34"/>
      <c r="L5" s="34"/>
      <c r="M5" s="34"/>
      <c r="N5" s="34"/>
    </row>
    <row r="6" spans="1:14" x14ac:dyDescent="0.15">
      <c r="A6" s="34"/>
      <c r="B6" s="34"/>
      <c r="C6" s="36"/>
      <c r="D6" s="36"/>
      <c r="E6" s="34"/>
      <c r="F6" s="34"/>
      <c r="G6" s="34"/>
      <c r="H6" s="34"/>
      <c r="I6" s="36"/>
      <c r="J6" s="36"/>
      <c r="K6" s="34"/>
      <c r="L6" s="34"/>
      <c r="M6" s="34"/>
      <c r="N6" s="34"/>
    </row>
    <row r="7" spans="1:14" x14ac:dyDescent="0.15">
      <c r="A7" s="34"/>
      <c r="B7" s="34"/>
      <c r="C7" s="36"/>
      <c r="D7" s="36"/>
      <c r="E7" s="34"/>
      <c r="F7" s="34"/>
      <c r="G7" s="34"/>
      <c r="H7" s="34"/>
      <c r="I7" s="36"/>
      <c r="J7" s="36"/>
      <c r="K7" s="34"/>
      <c r="L7" s="34"/>
      <c r="M7" s="34"/>
      <c r="N7" s="34"/>
    </row>
    <row r="8" spans="1:14" x14ac:dyDescent="0.15">
      <c r="A8" s="34"/>
      <c r="B8" s="34"/>
      <c r="C8" s="36"/>
      <c r="D8" s="36"/>
      <c r="E8" s="34"/>
      <c r="F8" s="34"/>
      <c r="G8" s="34"/>
      <c r="H8" s="34"/>
      <c r="I8" s="36"/>
      <c r="J8" s="36"/>
      <c r="K8" s="34"/>
      <c r="L8" s="34"/>
      <c r="M8" s="34"/>
      <c r="N8" s="34"/>
    </row>
    <row r="9" spans="1:14" x14ac:dyDescent="0.15">
      <c r="A9" s="34"/>
      <c r="B9" s="34"/>
      <c r="C9" s="36"/>
      <c r="D9" s="36"/>
      <c r="E9" s="34"/>
      <c r="F9" s="34"/>
      <c r="G9" s="34"/>
      <c r="H9" s="34"/>
      <c r="I9" s="36"/>
      <c r="J9" s="36"/>
      <c r="K9" s="34"/>
      <c r="L9" s="34"/>
      <c r="M9" s="34"/>
      <c r="N9" s="34"/>
    </row>
    <row r="10" spans="1:14" x14ac:dyDescent="0.15">
      <c r="A10" s="34"/>
      <c r="B10" s="34"/>
      <c r="C10" s="36"/>
      <c r="D10" s="36"/>
      <c r="E10" s="34"/>
      <c r="F10" s="34"/>
      <c r="G10" s="34"/>
      <c r="H10" s="34"/>
      <c r="I10" s="36"/>
      <c r="J10" s="36"/>
      <c r="K10" s="34"/>
      <c r="L10" s="34"/>
      <c r="M10" s="34"/>
      <c r="N10" s="34"/>
    </row>
    <row r="11" spans="1:14" x14ac:dyDescent="0.15">
      <c r="A11" s="34"/>
      <c r="B11" s="34"/>
      <c r="C11" s="36"/>
      <c r="D11" s="36"/>
      <c r="E11" s="34"/>
      <c r="F11" s="34"/>
      <c r="G11" s="34"/>
      <c r="H11" s="34"/>
      <c r="I11" s="36"/>
      <c r="J11" s="36"/>
      <c r="K11" s="34"/>
      <c r="L11" s="34"/>
      <c r="M11" s="34"/>
      <c r="N11" s="34"/>
    </row>
    <row r="12" spans="1:14" x14ac:dyDescent="0.15">
      <c r="A12" s="34"/>
      <c r="B12" s="34"/>
      <c r="C12" s="36"/>
      <c r="D12" s="36"/>
      <c r="E12" s="34"/>
      <c r="F12" s="34"/>
      <c r="G12" s="34"/>
      <c r="H12" s="34"/>
      <c r="I12" s="36"/>
      <c r="J12" s="36"/>
      <c r="K12" s="34"/>
      <c r="L12" s="34"/>
      <c r="M12" s="34"/>
      <c r="N12" s="34"/>
    </row>
    <row r="13" spans="1:14" x14ac:dyDescent="0.15">
      <c r="A13" s="34"/>
      <c r="B13" s="34"/>
      <c r="C13" s="36"/>
      <c r="D13" s="36"/>
      <c r="E13" s="34"/>
      <c r="F13" s="34"/>
      <c r="G13" s="34"/>
      <c r="H13" s="34"/>
      <c r="I13" s="36"/>
      <c r="J13" s="36"/>
      <c r="K13" s="34"/>
      <c r="L13" s="34"/>
      <c r="M13" s="34"/>
      <c r="N13" s="34"/>
    </row>
    <row r="14" spans="1:14" x14ac:dyDescent="0.15">
      <c r="A14" s="34"/>
      <c r="B14" s="34"/>
      <c r="C14" s="36"/>
      <c r="D14" s="36"/>
      <c r="E14" s="34"/>
      <c r="F14" s="34"/>
      <c r="G14" s="34"/>
      <c r="H14" s="34"/>
      <c r="I14" s="36"/>
      <c r="J14" s="36"/>
      <c r="K14" s="34"/>
      <c r="L14" s="34"/>
      <c r="M14" s="34"/>
      <c r="N14" s="34"/>
    </row>
    <row r="15" spans="1:14" x14ac:dyDescent="0.15">
      <c r="A15" s="34"/>
      <c r="B15" s="34"/>
      <c r="C15" s="36"/>
      <c r="D15" s="36"/>
      <c r="E15" s="34"/>
      <c r="F15" s="34"/>
      <c r="G15" s="34"/>
      <c r="H15" s="34"/>
      <c r="I15" s="36"/>
      <c r="J15" s="36"/>
      <c r="K15" s="34"/>
      <c r="L15" s="34"/>
      <c r="M15" s="34"/>
      <c r="N15" s="34"/>
    </row>
    <row r="16" spans="1:14" x14ac:dyDescent="0.15">
      <c r="A16" s="34"/>
      <c r="B16" s="34"/>
      <c r="C16" s="36"/>
      <c r="D16" s="36"/>
      <c r="E16" s="34"/>
      <c r="F16" s="34"/>
      <c r="G16" s="34"/>
      <c r="H16" s="34"/>
      <c r="I16" s="36"/>
      <c r="J16" s="36"/>
      <c r="K16" s="34"/>
      <c r="L16" s="34"/>
      <c r="M16" s="34"/>
      <c r="N16" s="34"/>
    </row>
    <row r="17" spans="1:14" x14ac:dyDescent="0.15">
      <c r="A17" s="34"/>
      <c r="B17" s="34"/>
      <c r="C17" s="36"/>
      <c r="D17" s="36"/>
      <c r="E17" s="34"/>
      <c r="F17" s="34"/>
      <c r="G17" s="34"/>
      <c r="H17" s="34"/>
      <c r="I17" s="36"/>
      <c r="J17" s="36"/>
      <c r="K17" s="34"/>
      <c r="L17" s="34"/>
      <c r="M17" s="34"/>
      <c r="N17" s="34"/>
    </row>
    <row r="18" spans="1:14" x14ac:dyDescent="0.15">
      <c r="A18" s="34"/>
      <c r="B18" s="34"/>
      <c r="C18" s="36"/>
      <c r="D18" s="36"/>
      <c r="E18" s="34"/>
      <c r="F18" s="34"/>
      <c r="G18" s="34"/>
      <c r="H18" s="34"/>
      <c r="I18" s="36"/>
      <c r="J18" s="36"/>
      <c r="K18" s="34"/>
      <c r="L18" s="34"/>
      <c r="M18" s="34"/>
      <c r="N18" s="34"/>
    </row>
    <row r="19" spans="1:14" x14ac:dyDescent="0.15">
      <c r="A19" s="34"/>
      <c r="B19" s="34"/>
      <c r="C19" s="36"/>
      <c r="D19" s="36"/>
      <c r="E19" s="34"/>
      <c r="F19" s="34"/>
      <c r="G19" s="34"/>
      <c r="H19" s="34"/>
      <c r="I19" s="36"/>
      <c r="J19" s="36"/>
      <c r="K19" s="34"/>
      <c r="L19" s="34"/>
      <c r="M19" s="34"/>
      <c r="N19" s="34"/>
    </row>
    <row r="20" spans="1:14" x14ac:dyDescent="0.15">
      <c r="A20" s="34"/>
      <c r="B20" s="34"/>
      <c r="C20" s="36"/>
      <c r="D20" s="36"/>
      <c r="E20" s="34"/>
      <c r="F20" s="34"/>
      <c r="G20" s="34"/>
      <c r="H20" s="34"/>
      <c r="I20" s="36"/>
      <c r="J20" s="36"/>
      <c r="K20" s="34"/>
      <c r="L20" s="34"/>
      <c r="M20" s="34"/>
      <c r="N20" s="34"/>
    </row>
    <row r="21" spans="1:14" x14ac:dyDescent="0.15">
      <c r="A21" s="34"/>
      <c r="B21" s="34"/>
      <c r="C21" s="36"/>
      <c r="D21" s="36"/>
      <c r="E21" s="34"/>
      <c r="F21" s="34"/>
      <c r="G21" s="34"/>
      <c r="H21" s="34"/>
      <c r="I21" s="36"/>
      <c r="J21" s="36"/>
      <c r="K21" s="34"/>
      <c r="L21" s="34"/>
      <c r="M21" s="34"/>
      <c r="N21" s="34"/>
    </row>
    <row r="22" spans="1:14" x14ac:dyDescent="0.15">
      <c r="A22" s="34"/>
      <c r="B22" s="34"/>
      <c r="C22" s="36"/>
      <c r="D22" s="36"/>
      <c r="E22" s="34"/>
      <c r="F22" s="34"/>
      <c r="G22" s="34"/>
      <c r="H22" s="34"/>
      <c r="I22" s="36"/>
      <c r="J22" s="36"/>
      <c r="K22" s="34"/>
      <c r="L22" s="34"/>
      <c r="M22" s="34"/>
      <c r="N22" s="34"/>
    </row>
    <row r="23" spans="1:14" x14ac:dyDescent="0.15">
      <c r="A23" s="34"/>
      <c r="B23" s="34"/>
      <c r="C23" s="36"/>
      <c r="D23" s="36"/>
      <c r="E23" s="34"/>
      <c r="F23" s="34"/>
      <c r="G23" s="34"/>
      <c r="H23" s="34"/>
      <c r="I23" s="36"/>
      <c r="J23" s="36"/>
      <c r="K23" s="34"/>
      <c r="L23" s="34"/>
      <c r="M23" s="34"/>
      <c r="N23" s="34"/>
    </row>
    <row r="24" spans="1:14" x14ac:dyDescent="0.15">
      <c r="A24" s="34"/>
      <c r="B24" s="34"/>
      <c r="C24" s="36"/>
      <c r="D24" s="36"/>
      <c r="E24" s="34"/>
      <c r="F24" s="34"/>
      <c r="G24" s="34"/>
      <c r="H24" s="34"/>
      <c r="I24" s="36"/>
      <c r="J24" s="36"/>
      <c r="K24" s="34"/>
      <c r="L24" s="34"/>
      <c r="M24" s="34"/>
      <c r="N24" s="34"/>
    </row>
    <row r="25" spans="1:14" x14ac:dyDescent="0.15">
      <c r="A25" s="34"/>
      <c r="B25" s="34"/>
      <c r="C25" s="36"/>
      <c r="D25" s="36"/>
      <c r="E25" s="34"/>
      <c r="F25" s="34"/>
      <c r="G25" s="34"/>
      <c r="H25" s="34"/>
      <c r="I25" s="36"/>
      <c r="J25" s="36"/>
      <c r="K25" s="34"/>
      <c r="L25" s="34"/>
      <c r="M25" s="34"/>
      <c r="N25" s="34"/>
    </row>
    <row r="26" spans="1:14" x14ac:dyDescent="0.15">
      <c r="A26" s="34"/>
      <c r="B26" s="34"/>
      <c r="C26" s="36"/>
      <c r="D26" s="36"/>
      <c r="E26" s="34"/>
      <c r="F26" s="34"/>
      <c r="G26" s="34"/>
      <c r="H26" s="34"/>
      <c r="I26" s="36"/>
      <c r="J26" s="36"/>
      <c r="K26" s="34"/>
      <c r="L26" s="34"/>
      <c r="M26" s="34"/>
      <c r="N26" s="34"/>
    </row>
    <row r="27" spans="1:14" x14ac:dyDescent="0.15">
      <c r="A27" s="34"/>
      <c r="B27" s="34"/>
      <c r="C27" s="36"/>
      <c r="D27" s="36"/>
      <c r="E27" s="34"/>
      <c r="F27" s="34"/>
      <c r="G27" s="34"/>
      <c r="H27" s="34"/>
      <c r="I27" s="36"/>
      <c r="J27" s="36"/>
      <c r="K27" s="34"/>
      <c r="L27" s="34"/>
      <c r="M27" s="34"/>
      <c r="N27" s="34"/>
    </row>
    <row r="28" spans="1:14" x14ac:dyDescent="0.15">
      <c r="A28" s="34"/>
      <c r="B28" s="34"/>
      <c r="C28" s="36"/>
      <c r="D28" s="36"/>
      <c r="E28" s="34"/>
      <c r="F28" s="34"/>
      <c r="G28" s="34"/>
      <c r="H28" s="34"/>
      <c r="I28" s="36"/>
      <c r="J28" s="36"/>
      <c r="K28" s="34"/>
      <c r="L28" s="34"/>
      <c r="M28" s="34"/>
      <c r="N28" s="34"/>
    </row>
  </sheetData>
  <mergeCells count="4">
    <mergeCell ref="C1:H1"/>
    <mergeCell ref="I1:N1"/>
    <mergeCell ref="A1:A2"/>
    <mergeCell ref="B1:B2"/>
  </mergeCells>
  <phoneticPr fontId="2" type="noConversion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5"/>
  <sheetViews>
    <sheetView workbookViewId="0">
      <selection activeCell="E20" sqref="E20"/>
    </sheetView>
  </sheetViews>
  <sheetFormatPr defaultRowHeight="13.5" x14ac:dyDescent="0.15"/>
  <cols>
    <col min="1" max="1" width="17" customWidth="1"/>
    <col min="3" max="3" width="29.375" customWidth="1"/>
    <col min="4" max="4" width="15.875" customWidth="1"/>
    <col min="5" max="5" width="19.375" customWidth="1"/>
    <col min="6" max="6" width="14" customWidth="1"/>
    <col min="7" max="7" width="11.125" customWidth="1"/>
  </cols>
  <sheetData>
    <row r="1" spans="1:9" ht="48.75" customHeight="1" x14ac:dyDescent="0.15">
      <c r="A1" s="9" t="s">
        <v>68</v>
      </c>
      <c r="B1" s="9" t="s">
        <v>69</v>
      </c>
      <c r="C1" s="9" t="s">
        <v>70</v>
      </c>
      <c r="D1" s="9" t="s">
        <v>71</v>
      </c>
      <c r="E1" s="9" t="s">
        <v>72</v>
      </c>
      <c r="F1" s="9" t="s">
        <v>73</v>
      </c>
      <c r="G1" s="9" t="s">
        <v>74</v>
      </c>
      <c r="H1" s="9" t="s">
        <v>75</v>
      </c>
      <c r="I1" s="9" t="s">
        <v>43</v>
      </c>
    </row>
    <row r="2" spans="1:9" ht="16.5" customHeight="1" x14ac:dyDescent="0.15">
      <c r="A2" s="37" t="s">
        <v>76</v>
      </c>
      <c r="B2" s="37">
        <v>12</v>
      </c>
      <c r="C2" s="32" t="s">
        <v>67</v>
      </c>
      <c r="D2" s="35">
        <v>19333</v>
      </c>
      <c r="E2" s="37">
        <v>0.7</v>
      </c>
      <c r="F2" s="38">
        <v>1</v>
      </c>
      <c r="G2" s="37">
        <v>0</v>
      </c>
      <c r="H2" s="37">
        <v>0</v>
      </c>
      <c r="I2" s="34"/>
    </row>
    <row r="3" spans="1:9" x14ac:dyDescent="0.15">
      <c r="A3" s="34"/>
      <c r="B3" s="34"/>
      <c r="C3" s="34"/>
      <c r="D3" s="34"/>
      <c r="E3" s="34"/>
      <c r="F3" s="34"/>
      <c r="G3" s="34"/>
      <c r="H3" s="34"/>
      <c r="I3" s="34"/>
    </row>
    <row r="4" spans="1:9" x14ac:dyDescent="0.15">
      <c r="A4" s="34"/>
      <c r="B4" s="34"/>
      <c r="C4" s="34"/>
      <c r="D4" s="34"/>
      <c r="E4" s="34"/>
      <c r="F4" s="34"/>
      <c r="G4" s="34"/>
      <c r="H4" s="34"/>
      <c r="I4" s="34"/>
    </row>
    <row r="5" spans="1:9" x14ac:dyDescent="0.15">
      <c r="A5" s="34"/>
      <c r="B5" s="34"/>
      <c r="C5" s="34"/>
      <c r="D5" s="34"/>
      <c r="E5" s="34"/>
      <c r="F5" s="34"/>
      <c r="G5" s="34"/>
      <c r="H5" s="34"/>
      <c r="I5" s="34"/>
    </row>
    <row r="6" spans="1:9" x14ac:dyDescent="0.15">
      <c r="A6" s="34"/>
      <c r="B6" s="34"/>
      <c r="C6" s="34"/>
      <c r="D6" s="34"/>
      <c r="E6" s="34"/>
      <c r="F6" s="34"/>
      <c r="G6" s="34"/>
      <c r="H6" s="34"/>
      <c r="I6" s="34"/>
    </row>
    <row r="7" spans="1:9" x14ac:dyDescent="0.15">
      <c r="A7" s="34"/>
      <c r="B7" s="34"/>
      <c r="C7" s="34"/>
      <c r="D7" s="34"/>
      <c r="E7" s="34"/>
      <c r="F7" s="34"/>
      <c r="G7" s="34"/>
      <c r="H7" s="34"/>
      <c r="I7" s="34"/>
    </row>
    <row r="8" spans="1:9" x14ac:dyDescent="0.15">
      <c r="A8" s="34"/>
      <c r="B8" s="34"/>
      <c r="C8" s="34"/>
      <c r="D8" s="34"/>
      <c r="E8" s="34"/>
      <c r="F8" s="34"/>
      <c r="G8" s="34"/>
      <c r="H8" s="34"/>
      <c r="I8" s="34"/>
    </row>
    <row r="9" spans="1:9" x14ac:dyDescent="0.15">
      <c r="A9" s="34"/>
      <c r="B9" s="34"/>
      <c r="C9" s="34"/>
      <c r="D9" s="34"/>
      <c r="E9" s="34"/>
      <c r="F9" s="34"/>
      <c r="G9" s="34"/>
      <c r="H9" s="34"/>
      <c r="I9" s="34"/>
    </row>
    <row r="10" spans="1:9" x14ac:dyDescent="0.15">
      <c r="A10" s="34"/>
      <c r="B10" s="34"/>
      <c r="C10" s="34"/>
      <c r="D10" s="34"/>
      <c r="E10" s="34"/>
      <c r="F10" s="34"/>
      <c r="G10" s="34"/>
      <c r="H10" s="34"/>
      <c r="I10" s="34"/>
    </row>
    <row r="11" spans="1:9" x14ac:dyDescent="0.15">
      <c r="A11" s="34"/>
      <c r="B11" s="34"/>
      <c r="C11" s="34"/>
      <c r="D11" s="34"/>
      <c r="E11" s="34"/>
      <c r="F11" s="34"/>
      <c r="G11" s="34"/>
      <c r="H11" s="34"/>
      <c r="I11" s="34"/>
    </row>
    <row r="12" spans="1:9" x14ac:dyDescent="0.15">
      <c r="A12" s="34"/>
      <c r="B12" s="34"/>
      <c r="C12" s="34"/>
      <c r="D12" s="34"/>
      <c r="E12" s="34"/>
      <c r="F12" s="34"/>
      <c r="G12" s="34"/>
      <c r="H12" s="34"/>
      <c r="I12" s="34"/>
    </row>
    <row r="13" spans="1:9" x14ac:dyDescent="0.15">
      <c r="A13" s="34"/>
      <c r="B13" s="34"/>
      <c r="C13" s="34"/>
      <c r="D13" s="34"/>
      <c r="E13" s="34"/>
      <c r="F13" s="34"/>
      <c r="G13" s="34"/>
      <c r="H13" s="34"/>
      <c r="I13" s="34"/>
    </row>
    <row r="14" spans="1:9" x14ac:dyDescent="0.15">
      <c r="A14" s="34"/>
      <c r="B14" s="34"/>
      <c r="C14" s="34"/>
      <c r="D14" s="34"/>
      <c r="E14" s="34"/>
      <c r="F14" s="34"/>
      <c r="G14" s="34"/>
      <c r="H14" s="34"/>
      <c r="I14" s="34"/>
    </row>
    <row r="15" spans="1:9" x14ac:dyDescent="0.15">
      <c r="A15" s="34"/>
      <c r="B15" s="34"/>
      <c r="C15" s="34"/>
      <c r="D15" s="34"/>
      <c r="E15" s="34"/>
      <c r="F15" s="34"/>
      <c r="G15" s="34"/>
      <c r="H15" s="34"/>
      <c r="I15" s="34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B2BB0-077D-4C54-B5B1-0C42BA889AEB}">
  <dimension ref="A1:D32"/>
  <sheetViews>
    <sheetView workbookViewId="0">
      <selection activeCell="C20" sqref="C20"/>
    </sheetView>
  </sheetViews>
  <sheetFormatPr defaultRowHeight="13.5" x14ac:dyDescent="0.15"/>
  <cols>
    <col min="1" max="1" width="23.375" customWidth="1"/>
    <col min="2" max="2" width="19.25" bestFit="1" customWidth="1"/>
    <col min="3" max="3" width="25.375" customWidth="1"/>
    <col min="4" max="4" width="15.375" bestFit="1" customWidth="1"/>
    <col min="5" max="5" width="20.875" customWidth="1"/>
    <col min="6" max="6" width="16.75" customWidth="1"/>
    <col min="7" max="7" width="28.75" customWidth="1"/>
    <col min="8" max="8" width="14.75" customWidth="1"/>
    <col min="9" max="9" width="15.625" customWidth="1"/>
    <col min="13" max="13" width="11.25" bestFit="1" customWidth="1"/>
    <col min="14" max="14" width="21.625" bestFit="1" customWidth="1"/>
  </cols>
  <sheetData>
    <row r="1" spans="1:4" ht="16.5" x14ac:dyDescent="0.15">
      <c r="A1" s="9" t="s">
        <v>61</v>
      </c>
      <c r="B1" s="9" t="s">
        <v>62</v>
      </c>
      <c r="C1" s="9" t="s">
        <v>63</v>
      </c>
      <c r="D1" s="9" t="s">
        <v>64</v>
      </c>
    </row>
    <row r="2" spans="1:4" ht="16.5" x14ac:dyDescent="0.15">
      <c r="A2" s="32" t="s">
        <v>65</v>
      </c>
      <c r="B2" s="33">
        <v>0.5</v>
      </c>
      <c r="C2" s="33">
        <v>0.5</v>
      </c>
      <c r="D2" s="33">
        <v>0.5</v>
      </c>
    </row>
    <row r="3" spans="1:4" ht="16.5" x14ac:dyDescent="0.15">
      <c r="A3" s="32" t="s">
        <v>66</v>
      </c>
      <c r="B3" s="33">
        <v>0.05</v>
      </c>
      <c r="C3" s="33">
        <v>0.04</v>
      </c>
      <c r="D3" s="33">
        <v>0.03</v>
      </c>
    </row>
    <row r="5" spans="1:4" ht="16.5" x14ac:dyDescent="0.15">
      <c r="A5" s="41" t="s">
        <v>86</v>
      </c>
      <c r="B5" s="41" t="s">
        <v>88</v>
      </c>
    </row>
    <row r="6" spans="1:4" ht="18" customHeight="1" x14ac:dyDescent="0.15">
      <c r="A6" s="32" t="s">
        <v>89</v>
      </c>
      <c r="B6" s="32">
        <v>0.7</v>
      </c>
    </row>
    <row r="7" spans="1:4" ht="16.5" x14ac:dyDescent="0.15">
      <c r="A7" s="32" t="s">
        <v>90</v>
      </c>
      <c r="B7" s="32">
        <v>0.8</v>
      </c>
    </row>
    <row r="8" spans="1:4" ht="16.5" x14ac:dyDescent="0.15">
      <c r="A8" s="32" t="s">
        <v>91</v>
      </c>
      <c r="B8" s="32">
        <v>0.9</v>
      </c>
    </row>
    <row r="9" spans="1:4" ht="16.5" x14ac:dyDescent="0.15">
      <c r="A9" s="32" t="s">
        <v>92</v>
      </c>
      <c r="B9" s="32">
        <v>1</v>
      </c>
    </row>
    <row r="11" spans="1:4" ht="12.75" customHeight="1" x14ac:dyDescent="0.15">
      <c r="A11" s="41" t="s">
        <v>93</v>
      </c>
      <c r="B11" s="41" t="s">
        <v>115</v>
      </c>
    </row>
    <row r="12" spans="1:4" ht="16.5" x14ac:dyDescent="0.15">
      <c r="A12" s="42" t="s">
        <v>114</v>
      </c>
      <c r="B12" s="42">
        <v>1.2</v>
      </c>
    </row>
    <row r="13" spans="1:4" ht="21" customHeight="1" x14ac:dyDescent="0.15">
      <c r="A13" s="42" t="s">
        <v>116</v>
      </c>
      <c r="B13" s="42">
        <v>1.1000000000000001</v>
      </c>
    </row>
    <row r="14" spans="1:4" ht="16.5" x14ac:dyDescent="0.15">
      <c r="A14" s="42" t="s">
        <v>119</v>
      </c>
      <c r="B14" s="42">
        <v>1</v>
      </c>
    </row>
    <row r="15" spans="1:4" ht="16.5" x14ac:dyDescent="0.15">
      <c r="A15" s="42" t="s">
        <v>118</v>
      </c>
      <c r="B15" s="42">
        <v>0.9</v>
      </c>
    </row>
    <row r="16" spans="1:4" ht="15.75" customHeight="1" x14ac:dyDescent="0.15">
      <c r="A16" s="42" t="s">
        <v>117</v>
      </c>
      <c r="B16" s="42">
        <v>0.5</v>
      </c>
    </row>
    <row r="17" spans="1:2" ht="15" customHeight="1" x14ac:dyDescent="0.15"/>
    <row r="18" spans="1:2" ht="16.5" x14ac:dyDescent="0.15">
      <c r="A18" s="41" t="s">
        <v>93</v>
      </c>
      <c r="B18" s="41" t="s">
        <v>120</v>
      </c>
    </row>
    <row r="19" spans="1:2" ht="16.5" x14ac:dyDescent="0.15">
      <c r="A19" s="42" t="s">
        <v>112</v>
      </c>
      <c r="B19" s="42">
        <v>31</v>
      </c>
    </row>
    <row r="21" spans="1:2" ht="24.75" customHeight="1" x14ac:dyDescent="0.15">
      <c r="A21" s="41" t="s">
        <v>395</v>
      </c>
      <c r="B21" s="41" t="s">
        <v>393</v>
      </c>
    </row>
    <row r="22" spans="1:2" ht="20.100000000000001" customHeight="1" x14ac:dyDescent="0.15">
      <c r="A22" s="42" t="s">
        <v>392</v>
      </c>
      <c r="B22" s="99">
        <v>0.2</v>
      </c>
    </row>
    <row r="23" spans="1:2" ht="20.100000000000001" customHeight="1" x14ac:dyDescent="0.15">
      <c r="A23" s="42" t="s">
        <v>394</v>
      </c>
      <c r="B23" s="99">
        <v>0.8</v>
      </c>
    </row>
    <row r="24" spans="1:2" ht="20.100000000000001" customHeight="1" x14ac:dyDescent="0.15"/>
    <row r="25" spans="1:2" ht="20.100000000000001" customHeight="1" x14ac:dyDescent="0.15">
      <c r="A25" t="s">
        <v>396</v>
      </c>
    </row>
    <row r="26" spans="1:2" ht="20.100000000000001" customHeight="1" x14ac:dyDescent="0.15"/>
    <row r="27" spans="1:2" ht="20.100000000000001" customHeight="1" x14ac:dyDescent="0.15"/>
    <row r="28" spans="1:2" ht="20.100000000000001" customHeight="1" x14ac:dyDescent="0.15"/>
    <row r="29" spans="1:2" ht="20.100000000000001" customHeight="1" x14ac:dyDescent="0.15"/>
    <row r="30" spans="1:2" ht="20.100000000000001" customHeight="1" x14ac:dyDescent="0.15"/>
    <row r="31" spans="1:2" ht="20.100000000000001" customHeight="1" x14ac:dyDescent="0.15"/>
    <row r="32" spans="1:2" ht="20.100000000000001" customHeight="1" x14ac:dyDescent="0.15"/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CAF11-B521-41C2-9C26-81AD61F68477}">
  <dimension ref="A1:O27"/>
  <sheetViews>
    <sheetView workbookViewId="0">
      <selection activeCell="E9" sqref="E9"/>
    </sheetView>
  </sheetViews>
  <sheetFormatPr defaultRowHeight="13.5" x14ac:dyDescent="0.15"/>
  <cols>
    <col min="1" max="1" width="15" customWidth="1"/>
    <col min="2" max="2" width="17.125" customWidth="1"/>
    <col min="3" max="3" width="27.5" customWidth="1"/>
    <col min="4" max="4" width="7.875" customWidth="1"/>
    <col min="5" max="5" width="14.375" customWidth="1"/>
    <col min="8" max="8" width="9.25" customWidth="1"/>
  </cols>
  <sheetData>
    <row r="1" spans="1:15" ht="45" customHeight="1" x14ac:dyDescent="0.15">
      <c r="A1" s="11" t="s">
        <v>94</v>
      </c>
      <c r="B1" s="11" t="s">
        <v>59</v>
      </c>
      <c r="C1" s="11" t="s">
        <v>400</v>
      </c>
      <c r="D1" s="11" t="s">
        <v>399</v>
      </c>
      <c r="E1" s="11" t="s">
        <v>60</v>
      </c>
      <c r="F1" s="11" t="s">
        <v>41</v>
      </c>
      <c r="G1" s="11" t="s">
        <v>45</v>
      </c>
      <c r="H1" s="11" t="s">
        <v>42</v>
      </c>
      <c r="I1" s="11" t="s">
        <v>397</v>
      </c>
      <c r="J1" s="11" t="s">
        <v>379</v>
      </c>
      <c r="K1" s="11" t="s">
        <v>391</v>
      </c>
      <c r="L1" s="11" t="s">
        <v>48</v>
      </c>
      <c r="M1" s="11" t="s">
        <v>46</v>
      </c>
      <c r="N1" s="11" t="s">
        <v>43</v>
      </c>
      <c r="O1" s="11" t="s">
        <v>44</v>
      </c>
    </row>
    <row r="2" spans="1:15" ht="13.5" customHeight="1" x14ac:dyDescent="0.15">
      <c r="A2" s="34" t="s">
        <v>77</v>
      </c>
      <c r="B2" s="34" t="s">
        <v>77</v>
      </c>
      <c r="C2" s="32" t="s">
        <v>401</v>
      </c>
      <c r="D2" s="34" t="s">
        <v>78</v>
      </c>
      <c r="E2" s="34" t="s">
        <v>79</v>
      </c>
      <c r="F2" s="34"/>
      <c r="G2" s="34"/>
      <c r="H2" s="39"/>
      <c r="I2" s="36"/>
      <c r="J2" s="36"/>
      <c r="K2" s="36"/>
      <c r="L2" s="34">
        <v>0</v>
      </c>
      <c r="M2" s="34">
        <v>0</v>
      </c>
      <c r="N2" s="34">
        <v>1</v>
      </c>
      <c r="O2" s="40">
        <v>1</v>
      </c>
    </row>
    <row r="3" spans="1:15" ht="16.5" x14ac:dyDescent="0.15">
      <c r="B3" s="34" t="s">
        <v>80</v>
      </c>
      <c r="C3" s="35" t="s">
        <v>87</v>
      </c>
      <c r="D3" s="34" t="s">
        <v>81</v>
      </c>
      <c r="E3" s="34" t="s">
        <v>82</v>
      </c>
      <c r="F3" s="34"/>
      <c r="G3" s="34"/>
      <c r="H3" s="34"/>
      <c r="I3" s="36"/>
      <c r="J3" s="36"/>
      <c r="K3" s="36"/>
      <c r="L3" s="34">
        <v>0</v>
      </c>
      <c r="M3" s="34">
        <v>0</v>
      </c>
      <c r="N3" s="34">
        <v>1</v>
      </c>
      <c r="O3" s="40">
        <v>1</v>
      </c>
    </row>
    <row r="4" spans="1:15" ht="16.5" x14ac:dyDescent="0.15">
      <c r="A4" s="34"/>
      <c r="B4" s="34" t="s">
        <v>83</v>
      </c>
      <c r="C4" s="32" t="s">
        <v>403</v>
      </c>
      <c r="D4" s="34" t="s">
        <v>84</v>
      </c>
      <c r="E4" s="34" t="s">
        <v>85</v>
      </c>
      <c r="F4" s="34"/>
      <c r="G4" s="34"/>
      <c r="H4" s="34"/>
      <c r="I4" s="36"/>
      <c r="J4" s="36"/>
      <c r="K4" s="36"/>
      <c r="L4" s="34">
        <v>0</v>
      </c>
      <c r="M4" s="34">
        <v>0</v>
      </c>
      <c r="N4" s="34">
        <v>1</v>
      </c>
      <c r="O4" s="40">
        <v>1</v>
      </c>
    </row>
    <row r="5" spans="1:15" ht="16.5" x14ac:dyDescent="0.15">
      <c r="A5" s="34"/>
      <c r="C5" s="35" t="s">
        <v>402</v>
      </c>
      <c r="F5" s="34"/>
      <c r="G5" s="34"/>
      <c r="H5" s="34"/>
      <c r="I5" s="36"/>
      <c r="J5" s="36"/>
      <c r="K5" s="36"/>
      <c r="L5" s="34">
        <v>0</v>
      </c>
      <c r="M5" s="34">
        <v>0</v>
      </c>
      <c r="N5" s="34">
        <v>1</v>
      </c>
      <c r="O5" s="40">
        <v>1</v>
      </c>
    </row>
    <row r="6" spans="1:15" ht="16.5" x14ac:dyDescent="0.15">
      <c r="A6" s="34"/>
      <c r="B6" s="34"/>
      <c r="C6" s="32"/>
      <c r="D6" s="34"/>
      <c r="E6" s="34"/>
      <c r="F6" s="34"/>
      <c r="G6" s="34"/>
      <c r="H6" s="34"/>
      <c r="I6" s="36"/>
      <c r="J6" s="36"/>
      <c r="K6" s="36"/>
      <c r="L6" s="34">
        <v>0</v>
      </c>
      <c r="M6" s="34">
        <v>0</v>
      </c>
      <c r="N6" s="34">
        <v>1</v>
      </c>
      <c r="O6" s="40">
        <v>1</v>
      </c>
    </row>
    <row r="7" spans="1:15" ht="16.5" x14ac:dyDescent="0.15">
      <c r="A7" s="34"/>
      <c r="B7" s="34"/>
      <c r="C7" s="35"/>
      <c r="D7" s="34"/>
      <c r="E7" s="34"/>
      <c r="F7" s="34"/>
      <c r="G7" s="34"/>
      <c r="H7" s="34"/>
      <c r="I7" s="36"/>
      <c r="J7" s="36"/>
      <c r="K7" s="36"/>
      <c r="L7" s="34">
        <v>0</v>
      </c>
      <c r="M7" s="34">
        <v>0</v>
      </c>
      <c r="N7" s="34">
        <v>1</v>
      </c>
      <c r="O7" s="40">
        <v>1</v>
      </c>
    </row>
    <row r="8" spans="1:15" ht="16.5" x14ac:dyDescent="0.15">
      <c r="A8" s="34"/>
      <c r="C8" s="32"/>
      <c r="F8" s="34"/>
      <c r="G8" s="34"/>
      <c r="H8" s="34"/>
      <c r="I8" s="36"/>
      <c r="J8" s="36"/>
      <c r="K8" s="36"/>
      <c r="L8" s="34">
        <v>0</v>
      </c>
      <c r="M8" s="34">
        <v>0</v>
      </c>
      <c r="N8" s="34">
        <v>1</v>
      </c>
      <c r="O8" s="40">
        <v>1</v>
      </c>
    </row>
    <row r="9" spans="1:15" ht="16.5" x14ac:dyDescent="0.15">
      <c r="A9" s="34" t="s">
        <v>398</v>
      </c>
      <c r="B9" s="34"/>
      <c r="C9" s="35"/>
      <c r="D9" s="34"/>
      <c r="E9" s="34" t="s">
        <v>388</v>
      </c>
      <c r="F9" s="34"/>
      <c r="G9" s="34"/>
      <c r="H9" s="34"/>
      <c r="I9" s="36"/>
      <c r="J9" s="36"/>
      <c r="K9" s="36"/>
      <c r="L9" s="34">
        <v>0</v>
      </c>
      <c r="M9" s="34">
        <v>0</v>
      </c>
      <c r="N9" s="34">
        <v>1</v>
      </c>
      <c r="O9" s="40">
        <v>1</v>
      </c>
    </row>
    <row r="10" spans="1:15" ht="16.5" x14ac:dyDescent="0.15">
      <c r="A10" s="34"/>
      <c r="B10" s="34"/>
      <c r="C10" s="32"/>
      <c r="D10" s="34"/>
      <c r="E10" s="34" t="s">
        <v>387</v>
      </c>
      <c r="F10" s="34"/>
      <c r="G10" s="34"/>
      <c r="H10" s="34"/>
      <c r="I10" s="36"/>
      <c r="J10" s="36"/>
      <c r="K10" s="36"/>
      <c r="L10" s="34">
        <v>0</v>
      </c>
      <c r="M10" s="34">
        <v>0</v>
      </c>
      <c r="N10" s="34">
        <v>1</v>
      </c>
      <c r="O10" s="40">
        <v>0.8</v>
      </c>
    </row>
    <row r="11" spans="1:15" ht="16.5" x14ac:dyDescent="0.15">
      <c r="A11" s="34"/>
      <c r="B11" s="34"/>
      <c r="C11" s="35"/>
      <c r="D11" s="34"/>
      <c r="E11" s="34" t="s">
        <v>389</v>
      </c>
      <c r="F11" s="34"/>
      <c r="G11" s="34"/>
      <c r="H11" s="34"/>
      <c r="I11" s="36"/>
      <c r="J11" s="36"/>
      <c r="K11" s="36"/>
      <c r="L11" s="34">
        <v>0</v>
      </c>
      <c r="M11" s="34">
        <v>0</v>
      </c>
      <c r="N11" s="34">
        <v>1</v>
      </c>
      <c r="O11" s="40">
        <v>1</v>
      </c>
    </row>
    <row r="12" spans="1:15" ht="16.5" x14ac:dyDescent="0.15">
      <c r="A12" s="34"/>
      <c r="B12" s="34"/>
      <c r="C12" s="32"/>
      <c r="D12" s="34"/>
      <c r="E12" s="34" t="s">
        <v>390</v>
      </c>
      <c r="F12" s="34"/>
      <c r="G12" s="34"/>
      <c r="H12" s="34"/>
      <c r="I12" s="36"/>
      <c r="J12" s="36"/>
      <c r="K12" s="36"/>
      <c r="L12" s="34">
        <v>0</v>
      </c>
      <c r="M12" s="34">
        <v>0</v>
      </c>
      <c r="N12" s="34">
        <v>1</v>
      </c>
      <c r="O12" s="40">
        <v>1</v>
      </c>
    </row>
    <row r="13" spans="1:15" ht="16.5" x14ac:dyDescent="0.15">
      <c r="A13" s="34"/>
      <c r="B13" s="34"/>
      <c r="C13" s="35"/>
      <c r="D13" s="34"/>
      <c r="E13" s="34"/>
      <c r="F13" s="34"/>
      <c r="G13" s="34"/>
      <c r="H13" s="34"/>
      <c r="I13" s="36"/>
      <c r="J13" s="36"/>
      <c r="K13" s="36"/>
      <c r="L13" s="34">
        <v>0</v>
      </c>
      <c r="M13" s="34">
        <v>0</v>
      </c>
      <c r="N13" s="34">
        <v>1</v>
      </c>
      <c r="O13" s="40">
        <v>1</v>
      </c>
    </row>
    <row r="14" spans="1:15" ht="16.5" x14ac:dyDescent="0.15">
      <c r="A14" s="34"/>
      <c r="B14" s="34"/>
      <c r="C14" s="32"/>
      <c r="D14" s="34"/>
      <c r="E14" s="34"/>
      <c r="F14" s="34"/>
      <c r="G14" s="34"/>
      <c r="H14" s="34"/>
      <c r="I14" s="36"/>
      <c r="J14" s="36"/>
      <c r="K14" s="36"/>
      <c r="L14" s="34">
        <v>0</v>
      </c>
      <c r="M14" s="34">
        <v>0</v>
      </c>
      <c r="N14" s="34">
        <v>1</v>
      </c>
      <c r="O14" s="40">
        <v>1</v>
      </c>
    </row>
    <row r="15" spans="1:15" ht="16.5" x14ac:dyDescent="0.15">
      <c r="A15" s="34"/>
      <c r="B15" s="34"/>
      <c r="C15" s="35"/>
      <c r="D15" s="34"/>
      <c r="E15" s="34"/>
      <c r="F15" s="34"/>
      <c r="G15" s="34"/>
      <c r="H15" s="34"/>
      <c r="I15" s="36"/>
      <c r="J15" s="36"/>
      <c r="K15" s="36"/>
      <c r="L15" s="34">
        <v>0</v>
      </c>
      <c r="M15" s="34">
        <v>0</v>
      </c>
      <c r="N15" s="34">
        <v>1</v>
      </c>
      <c r="O15" s="40">
        <v>1</v>
      </c>
    </row>
    <row r="16" spans="1:15" ht="16.5" x14ac:dyDescent="0.15">
      <c r="A16" s="34"/>
      <c r="B16" s="34"/>
      <c r="C16" s="32"/>
      <c r="D16" s="34"/>
      <c r="E16" s="34"/>
      <c r="F16" s="34"/>
      <c r="G16" s="34"/>
      <c r="H16" s="34"/>
      <c r="I16" s="36"/>
      <c r="J16" s="36"/>
      <c r="K16" s="36"/>
      <c r="L16" s="34">
        <v>0</v>
      </c>
      <c r="M16" s="34">
        <v>0</v>
      </c>
      <c r="N16" s="34">
        <v>1</v>
      </c>
      <c r="O16" s="40">
        <v>1</v>
      </c>
    </row>
    <row r="17" spans="1:15" ht="16.5" x14ac:dyDescent="0.15">
      <c r="A17" s="34"/>
      <c r="B17" s="34"/>
      <c r="C17" s="35"/>
      <c r="D17" s="34"/>
      <c r="E17" s="34"/>
      <c r="F17" s="34"/>
      <c r="G17" s="34"/>
      <c r="H17" s="34"/>
      <c r="I17" s="36"/>
      <c r="J17" s="36"/>
      <c r="K17" s="36"/>
      <c r="L17" s="34">
        <v>0</v>
      </c>
      <c r="M17" s="34">
        <v>0</v>
      </c>
      <c r="N17" s="34">
        <v>1</v>
      </c>
      <c r="O17" s="40">
        <v>1</v>
      </c>
    </row>
    <row r="18" spans="1:15" ht="16.5" x14ac:dyDescent="0.15">
      <c r="A18" s="34" t="s">
        <v>404</v>
      </c>
      <c r="B18" s="34"/>
      <c r="C18" s="32"/>
      <c r="D18" s="34"/>
      <c r="E18" s="34"/>
      <c r="F18" s="34"/>
      <c r="G18" s="34"/>
      <c r="H18" s="34"/>
      <c r="I18" s="36"/>
      <c r="J18" s="36"/>
      <c r="K18" s="36"/>
      <c r="L18" s="34">
        <v>0</v>
      </c>
      <c r="M18" s="34">
        <v>0</v>
      </c>
      <c r="N18" s="34">
        <v>1</v>
      </c>
      <c r="O18" s="40">
        <v>1</v>
      </c>
    </row>
    <row r="19" spans="1:15" ht="16.5" x14ac:dyDescent="0.15">
      <c r="A19" s="34"/>
      <c r="B19" s="34"/>
      <c r="C19" s="35"/>
      <c r="D19" s="34"/>
      <c r="E19" s="34"/>
      <c r="F19" s="34"/>
      <c r="G19" s="34"/>
      <c r="H19" s="34"/>
      <c r="I19" s="36"/>
      <c r="J19" s="36"/>
      <c r="K19" s="36"/>
      <c r="L19" s="34">
        <v>0</v>
      </c>
      <c r="M19" s="34">
        <v>0</v>
      </c>
      <c r="N19" s="34">
        <v>1</v>
      </c>
      <c r="O19" s="40">
        <v>1</v>
      </c>
    </row>
    <row r="20" spans="1:15" ht="16.5" x14ac:dyDescent="0.15">
      <c r="A20" s="34"/>
      <c r="B20" s="34"/>
      <c r="C20" s="32"/>
      <c r="D20" s="34"/>
      <c r="E20" s="34"/>
      <c r="F20" s="34"/>
      <c r="G20" s="34"/>
      <c r="H20" s="34"/>
      <c r="I20" s="36"/>
      <c r="J20" s="36"/>
      <c r="K20" s="36"/>
      <c r="L20" s="34">
        <v>0</v>
      </c>
      <c r="M20" s="34">
        <v>0</v>
      </c>
      <c r="N20" s="34">
        <v>1</v>
      </c>
      <c r="O20" s="40">
        <v>1</v>
      </c>
    </row>
    <row r="21" spans="1:15" ht="16.5" x14ac:dyDescent="0.15">
      <c r="A21" s="34"/>
      <c r="B21" s="34"/>
      <c r="C21" s="35"/>
      <c r="D21" s="34"/>
      <c r="E21" s="34"/>
      <c r="F21" s="34"/>
      <c r="G21" s="34"/>
      <c r="H21" s="34"/>
      <c r="I21" s="36"/>
      <c r="J21" s="36"/>
      <c r="K21" s="36"/>
      <c r="L21" s="34">
        <v>0</v>
      </c>
      <c r="M21" s="34">
        <v>0</v>
      </c>
      <c r="N21" s="34">
        <v>1</v>
      </c>
      <c r="O21" s="40">
        <v>1</v>
      </c>
    </row>
    <row r="22" spans="1:15" ht="16.5" x14ac:dyDescent="0.15">
      <c r="A22" s="34"/>
      <c r="B22" s="34"/>
      <c r="C22" s="32"/>
      <c r="D22" s="34"/>
      <c r="E22" s="34"/>
      <c r="F22" s="34"/>
      <c r="G22" s="34"/>
      <c r="H22" s="34"/>
      <c r="I22" s="36"/>
      <c r="J22" s="36"/>
      <c r="K22" s="36"/>
      <c r="L22" s="34">
        <v>0</v>
      </c>
      <c r="M22" s="34">
        <v>0</v>
      </c>
      <c r="N22" s="34">
        <v>1</v>
      </c>
      <c r="O22" s="40">
        <v>1</v>
      </c>
    </row>
    <row r="23" spans="1:15" ht="16.5" x14ac:dyDescent="0.15">
      <c r="A23" s="34"/>
      <c r="B23" s="34"/>
      <c r="C23" s="35"/>
      <c r="D23" s="34"/>
      <c r="E23" s="34"/>
      <c r="F23" s="34"/>
      <c r="G23" s="34"/>
      <c r="H23" s="34"/>
      <c r="I23" s="36"/>
      <c r="J23" s="36"/>
      <c r="K23" s="36"/>
      <c r="L23" s="34">
        <v>0</v>
      </c>
      <c r="M23" s="34">
        <v>0</v>
      </c>
      <c r="N23" s="34">
        <v>1</v>
      </c>
      <c r="O23" s="40">
        <v>1</v>
      </c>
    </row>
    <row r="24" spans="1:15" ht="16.5" x14ac:dyDescent="0.15">
      <c r="A24" s="34"/>
      <c r="B24" s="34"/>
      <c r="C24" s="32"/>
      <c r="D24" s="34"/>
      <c r="E24" s="34"/>
      <c r="F24" s="34"/>
      <c r="G24" s="34"/>
      <c r="H24" s="34"/>
      <c r="I24" s="36"/>
      <c r="J24" s="36"/>
      <c r="K24" s="36"/>
      <c r="L24" s="34">
        <v>0</v>
      </c>
      <c r="M24" s="34">
        <v>0</v>
      </c>
      <c r="N24" s="34">
        <v>1</v>
      </c>
      <c r="O24" s="40">
        <v>1</v>
      </c>
    </row>
    <row r="25" spans="1:15" ht="16.5" x14ac:dyDescent="0.15">
      <c r="A25" s="34"/>
      <c r="B25" s="34"/>
      <c r="C25" s="35"/>
      <c r="D25" s="34"/>
      <c r="E25" s="34"/>
      <c r="F25" s="34"/>
      <c r="G25" s="34"/>
      <c r="H25" s="34"/>
      <c r="I25" s="36"/>
      <c r="J25" s="36"/>
      <c r="K25" s="36"/>
      <c r="L25" s="34">
        <v>0</v>
      </c>
      <c r="M25" s="34">
        <v>0</v>
      </c>
      <c r="N25" s="34">
        <v>1</v>
      </c>
      <c r="O25" s="40">
        <v>1</v>
      </c>
    </row>
    <row r="26" spans="1:15" ht="16.5" x14ac:dyDescent="0.15">
      <c r="A26" s="34"/>
      <c r="B26" s="34"/>
      <c r="C26" s="32"/>
      <c r="E26" s="34"/>
      <c r="F26" s="34"/>
      <c r="G26" s="34"/>
      <c r="H26" s="34"/>
      <c r="I26" s="36"/>
      <c r="J26" s="36"/>
      <c r="K26" s="36"/>
      <c r="L26" s="34">
        <v>0</v>
      </c>
      <c r="M26" s="34">
        <v>0</v>
      </c>
      <c r="N26" s="34">
        <v>1</v>
      </c>
      <c r="O26" s="40">
        <v>1</v>
      </c>
    </row>
    <row r="27" spans="1:15" ht="16.5" x14ac:dyDescent="0.15">
      <c r="A27" s="34"/>
      <c r="B27" s="34"/>
      <c r="C27" s="35"/>
      <c r="D27" s="34"/>
      <c r="E27" s="34"/>
      <c r="F27" s="34"/>
      <c r="G27" s="34"/>
      <c r="H27" s="34"/>
      <c r="I27" s="36"/>
      <c r="J27" s="36"/>
      <c r="K27" s="36"/>
      <c r="L27" s="34">
        <v>0</v>
      </c>
      <c r="M27" s="34">
        <v>0</v>
      </c>
      <c r="N27" s="34">
        <v>1</v>
      </c>
      <c r="O27" s="40">
        <v>1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2A3EB-236D-48B1-B25D-9D4C33FA630A}">
  <dimension ref="A1:I54"/>
  <sheetViews>
    <sheetView workbookViewId="0">
      <selection activeCell="D34" sqref="D34"/>
    </sheetView>
  </sheetViews>
  <sheetFormatPr defaultRowHeight="13.5" x14ac:dyDescent="0.15"/>
  <cols>
    <col min="1" max="1" width="18.125" customWidth="1"/>
    <col min="2" max="2" width="15.75" customWidth="1"/>
    <col min="3" max="3" width="30.25" customWidth="1"/>
    <col min="4" max="4" width="13.125" customWidth="1"/>
    <col min="5" max="5" width="10.875" customWidth="1"/>
    <col min="6" max="6" width="18.125" customWidth="1"/>
    <col min="7" max="7" width="16.875" customWidth="1"/>
    <col min="8" max="8" width="14" customWidth="1"/>
    <col min="9" max="9" width="14.5" customWidth="1"/>
  </cols>
  <sheetData>
    <row r="1" spans="1:9" ht="34.5" customHeight="1" x14ac:dyDescent="0.15">
      <c r="A1" s="79" t="s">
        <v>53</v>
      </c>
      <c r="B1" s="79"/>
      <c r="C1" s="79"/>
    </row>
    <row r="2" spans="1:9" ht="34.5" customHeight="1" x14ac:dyDescent="0.15">
      <c r="A2" s="77" t="s">
        <v>2</v>
      </c>
      <c r="B2" s="77" t="s">
        <v>3</v>
      </c>
      <c r="C2" s="76" t="s">
        <v>4</v>
      </c>
      <c r="D2" s="75" t="s">
        <v>367</v>
      </c>
      <c r="E2" s="75"/>
      <c r="F2" s="75" t="s">
        <v>365</v>
      </c>
      <c r="G2" s="75"/>
      <c r="H2" s="75" t="s">
        <v>378</v>
      </c>
      <c r="I2" s="75"/>
    </row>
    <row r="3" spans="1:9" ht="33" customHeight="1" x14ac:dyDescent="0.15">
      <c r="A3" s="78"/>
      <c r="B3" s="78"/>
      <c r="C3" s="76"/>
      <c r="D3" s="11" t="s">
        <v>364</v>
      </c>
      <c r="E3" s="11" t="s">
        <v>363</v>
      </c>
      <c r="F3" s="9" t="s">
        <v>57</v>
      </c>
      <c r="G3" s="9" t="s">
        <v>58</v>
      </c>
      <c r="H3" s="9" t="s">
        <v>57</v>
      </c>
      <c r="I3" s="9" t="s">
        <v>58</v>
      </c>
    </row>
    <row r="4" spans="1:9" ht="16.5" x14ac:dyDescent="0.15">
      <c r="A4" s="6" t="s">
        <v>134</v>
      </c>
      <c r="B4" s="6"/>
      <c r="C4" s="7" t="s">
        <v>166</v>
      </c>
      <c r="D4" s="34"/>
      <c r="E4" s="34"/>
      <c r="F4" s="71"/>
      <c r="G4" s="71"/>
      <c r="H4" s="71"/>
      <c r="I4" s="71"/>
    </row>
    <row r="5" spans="1:9" ht="16.5" x14ac:dyDescent="0.15">
      <c r="A5" s="6" t="s">
        <v>135</v>
      </c>
      <c r="B5" s="6"/>
      <c r="C5" s="7" t="s">
        <v>167</v>
      </c>
      <c r="D5" s="34"/>
      <c r="E5" s="34"/>
      <c r="F5" s="71"/>
      <c r="G5" s="71"/>
      <c r="H5" s="71"/>
      <c r="I5" s="71"/>
    </row>
    <row r="6" spans="1:9" ht="16.5" x14ac:dyDescent="0.15">
      <c r="A6" s="6" t="s">
        <v>135</v>
      </c>
      <c r="B6" s="6"/>
      <c r="C6" s="7" t="s">
        <v>168</v>
      </c>
      <c r="D6" s="34"/>
      <c r="E6" s="34"/>
      <c r="F6" s="71">
        <v>10367.760000000002</v>
      </c>
      <c r="G6" s="71">
        <v>2591.9400000000005</v>
      </c>
      <c r="H6" s="71"/>
      <c r="I6" s="71"/>
    </row>
    <row r="7" spans="1:9" ht="16.5" x14ac:dyDescent="0.15">
      <c r="A7" s="6" t="s">
        <v>136</v>
      </c>
      <c r="B7" s="6"/>
      <c r="C7" s="7" t="s">
        <v>169</v>
      </c>
      <c r="D7" s="34"/>
      <c r="E7" s="34"/>
      <c r="F7" s="71">
        <v>2290.88</v>
      </c>
      <c r="G7" s="71">
        <v>572.72</v>
      </c>
      <c r="H7" s="71"/>
      <c r="I7" s="71"/>
    </row>
    <row r="8" spans="1:9" ht="16.5" x14ac:dyDescent="0.3">
      <c r="A8" s="6" t="s">
        <v>137</v>
      </c>
      <c r="B8" s="6" t="s">
        <v>137</v>
      </c>
      <c r="C8" s="7" t="s">
        <v>170</v>
      </c>
      <c r="D8" s="34"/>
      <c r="E8" s="69">
        <f>11270.59+10153.9*0.7+10115*0.7+6360*0.7</f>
        <v>29910.82</v>
      </c>
      <c r="F8" s="71"/>
      <c r="G8" s="71"/>
      <c r="H8" s="71"/>
      <c r="I8" s="71"/>
    </row>
    <row r="9" spans="1:9" ht="16.5" x14ac:dyDescent="0.15">
      <c r="A9" s="6"/>
      <c r="B9" s="6"/>
      <c r="C9" s="7" t="s">
        <v>171</v>
      </c>
      <c r="D9" s="34"/>
      <c r="E9" s="34"/>
      <c r="F9" s="71">
        <v>1097.68</v>
      </c>
      <c r="G9" s="71">
        <v>274.42</v>
      </c>
      <c r="H9" s="71"/>
      <c r="I9" s="71"/>
    </row>
    <row r="10" spans="1:9" ht="16.5" x14ac:dyDescent="0.15">
      <c r="A10" s="6"/>
      <c r="B10" s="6"/>
      <c r="C10" s="7" t="s">
        <v>172</v>
      </c>
      <c r="D10" s="34"/>
      <c r="E10" s="34"/>
      <c r="F10" s="71"/>
      <c r="G10" s="71"/>
      <c r="H10" s="71"/>
      <c r="I10" s="71"/>
    </row>
    <row r="11" spans="1:9" ht="16.5" x14ac:dyDescent="0.15">
      <c r="A11" s="6" t="s">
        <v>138</v>
      </c>
      <c r="B11" s="6" t="s">
        <v>164</v>
      </c>
      <c r="C11" s="7" t="s">
        <v>173</v>
      </c>
      <c r="D11" s="34"/>
      <c r="E11" s="34"/>
      <c r="F11" s="71">
        <v>2698.2400000000002</v>
      </c>
      <c r="G11" s="71">
        <v>674.56000000000006</v>
      </c>
      <c r="H11" s="71"/>
      <c r="I11" s="71"/>
    </row>
    <row r="12" spans="1:9" ht="16.5" x14ac:dyDescent="0.15">
      <c r="A12" s="6" t="s">
        <v>135</v>
      </c>
      <c r="B12" s="6"/>
      <c r="C12" s="7" t="s">
        <v>174</v>
      </c>
      <c r="D12" s="34"/>
      <c r="E12" s="34"/>
      <c r="F12" s="71"/>
      <c r="G12" s="71"/>
      <c r="H12" s="71"/>
      <c r="I12" s="71"/>
    </row>
    <row r="13" spans="1:9" ht="16.5" x14ac:dyDescent="0.15">
      <c r="A13" s="6" t="s">
        <v>139</v>
      </c>
      <c r="B13" s="6"/>
      <c r="C13" s="7" t="s">
        <v>139</v>
      </c>
      <c r="D13" s="34"/>
      <c r="E13" s="34"/>
      <c r="F13" s="71">
        <v>1921.5200000000002</v>
      </c>
      <c r="G13" s="71">
        <v>480.38000000000005</v>
      </c>
      <c r="H13" s="71"/>
      <c r="I13" s="71"/>
    </row>
    <row r="14" spans="1:9" ht="16.5" x14ac:dyDescent="0.15">
      <c r="A14" s="6" t="s">
        <v>140</v>
      </c>
      <c r="B14" s="6"/>
      <c r="C14" s="7" t="s">
        <v>140</v>
      </c>
      <c r="D14" s="34"/>
      <c r="E14" s="34"/>
      <c r="F14" s="71"/>
      <c r="G14" s="71"/>
      <c r="H14" s="71"/>
      <c r="I14" s="71"/>
    </row>
    <row r="15" spans="1:9" ht="16.5" x14ac:dyDescent="0.15">
      <c r="A15" s="6" t="s">
        <v>138</v>
      </c>
      <c r="B15" s="6"/>
      <c r="C15" s="7" t="s">
        <v>175</v>
      </c>
      <c r="D15" s="34"/>
      <c r="E15" s="34"/>
      <c r="F15" s="71"/>
      <c r="G15" s="71"/>
      <c r="H15" s="71"/>
      <c r="I15" s="71"/>
    </row>
    <row r="16" spans="1:9" ht="16.5" x14ac:dyDescent="0.15">
      <c r="A16" s="6" t="s">
        <v>141</v>
      </c>
      <c r="B16" s="6" t="s">
        <v>141</v>
      </c>
      <c r="C16" s="7" t="s">
        <v>176</v>
      </c>
      <c r="D16" s="34"/>
      <c r="E16" s="34"/>
      <c r="F16" s="71">
        <v>2073.2800000000002</v>
      </c>
      <c r="G16" s="71">
        <v>518.32000000000005</v>
      </c>
      <c r="H16" s="71"/>
      <c r="I16" s="71"/>
    </row>
    <row r="17" spans="1:9" ht="16.5" x14ac:dyDescent="0.15">
      <c r="A17" s="6" t="s">
        <v>142</v>
      </c>
      <c r="B17" s="6" t="s">
        <v>142</v>
      </c>
      <c r="C17" s="7" t="s">
        <v>177</v>
      </c>
      <c r="D17" s="34"/>
      <c r="E17" s="34"/>
      <c r="F17" s="71"/>
      <c r="G17" s="71"/>
      <c r="H17" s="71"/>
      <c r="I17" s="71"/>
    </row>
    <row r="18" spans="1:9" ht="16.5" x14ac:dyDescent="0.15">
      <c r="A18" s="6"/>
      <c r="B18" s="6"/>
      <c r="C18" s="7" t="s">
        <v>178</v>
      </c>
      <c r="D18" s="34"/>
      <c r="E18" s="34"/>
      <c r="F18" s="71"/>
      <c r="G18" s="71"/>
      <c r="H18" s="71"/>
      <c r="I18" s="71"/>
    </row>
    <row r="19" spans="1:9" ht="16.5" x14ac:dyDescent="0.15">
      <c r="A19" s="6" t="s">
        <v>143</v>
      </c>
      <c r="B19" s="6"/>
      <c r="C19" s="7" t="s">
        <v>179</v>
      </c>
      <c r="D19" s="34"/>
      <c r="E19" s="34"/>
      <c r="F19" s="71"/>
      <c r="G19" s="71">
        <v>32250.2</v>
      </c>
      <c r="H19" s="71"/>
      <c r="I19" s="71"/>
    </row>
    <row r="20" spans="1:9" ht="16.5" x14ac:dyDescent="0.15">
      <c r="A20" s="6" t="s">
        <v>144</v>
      </c>
      <c r="B20" s="6"/>
      <c r="C20" s="7" t="s">
        <v>180</v>
      </c>
      <c r="D20" s="34"/>
      <c r="E20" s="34"/>
      <c r="F20" s="71">
        <v>1491.44</v>
      </c>
      <c r="G20" s="71">
        <v>372.86</v>
      </c>
      <c r="H20" s="71"/>
      <c r="I20" s="71"/>
    </row>
    <row r="21" spans="1:9" ht="16.5" x14ac:dyDescent="0.15">
      <c r="A21" s="6" t="s">
        <v>145</v>
      </c>
      <c r="B21" s="6"/>
      <c r="C21" s="7" t="s">
        <v>181</v>
      </c>
      <c r="D21" s="34"/>
      <c r="E21" s="34"/>
      <c r="F21" s="71">
        <v>1744.8000000000002</v>
      </c>
      <c r="G21" s="71">
        <v>424.20000000000005</v>
      </c>
      <c r="H21" s="71"/>
      <c r="I21" s="71"/>
    </row>
    <row r="22" spans="1:9" ht="16.5" x14ac:dyDescent="0.15">
      <c r="A22" s="6" t="s">
        <v>146</v>
      </c>
      <c r="B22" s="6"/>
      <c r="C22" s="7" t="s">
        <v>182</v>
      </c>
      <c r="D22" s="34"/>
      <c r="E22" s="34"/>
      <c r="F22" s="71">
        <v>89784.558219999992</v>
      </c>
      <c r="G22" s="71"/>
      <c r="H22" s="71"/>
      <c r="I22" s="71"/>
    </row>
    <row r="23" spans="1:9" ht="16.5" x14ac:dyDescent="0.15">
      <c r="A23" s="6" t="s">
        <v>147</v>
      </c>
      <c r="B23" s="6"/>
      <c r="C23" s="7" t="s">
        <v>183</v>
      </c>
      <c r="D23" s="34"/>
      <c r="E23" s="34"/>
      <c r="F23" s="71"/>
      <c r="G23" s="71"/>
      <c r="H23" s="71"/>
      <c r="I23" s="71"/>
    </row>
    <row r="24" spans="1:9" ht="16.5" x14ac:dyDescent="0.15">
      <c r="A24" s="6" t="s">
        <v>148</v>
      </c>
      <c r="B24" s="6"/>
      <c r="C24" s="7" t="s">
        <v>184</v>
      </c>
      <c r="D24" s="34"/>
      <c r="E24" s="34"/>
      <c r="F24" s="71">
        <v>3145.84</v>
      </c>
      <c r="G24" s="71">
        <v>786.46</v>
      </c>
      <c r="H24" s="71"/>
      <c r="I24" s="71"/>
    </row>
    <row r="25" spans="1:9" ht="16.5" x14ac:dyDescent="0.15">
      <c r="A25" s="6" t="s">
        <v>135</v>
      </c>
      <c r="B25" s="6"/>
      <c r="C25" s="7" t="s">
        <v>185</v>
      </c>
      <c r="D25" s="34"/>
      <c r="E25" s="34"/>
      <c r="F25" s="71">
        <v>5161.76</v>
      </c>
      <c r="G25" s="71">
        <v>1290.44</v>
      </c>
      <c r="H25" s="71"/>
      <c r="I25" s="71"/>
    </row>
    <row r="26" spans="1:9" ht="16.5" x14ac:dyDescent="0.15">
      <c r="A26" s="6" t="s">
        <v>149</v>
      </c>
      <c r="B26" s="6"/>
      <c r="C26" s="7" t="s">
        <v>186</v>
      </c>
      <c r="D26" s="34"/>
      <c r="E26" s="34"/>
      <c r="F26" s="71"/>
      <c r="G26" s="71"/>
      <c r="H26" s="71"/>
      <c r="I26" s="71"/>
    </row>
    <row r="27" spans="1:9" ht="16.5" x14ac:dyDescent="0.15">
      <c r="A27" s="6" t="s">
        <v>144</v>
      </c>
      <c r="B27" s="6"/>
      <c r="C27" s="7" t="s">
        <v>187</v>
      </c>
      <c r="D27" s="34"/>
      <c r="E27" s="34"/>
      <c r="F27" s="71"/>
      <c r="G27" s="71"/>
      <c r="H27" s="71"/>
      <c r="I27" s="71"/>
    </row>
    <row r="28" spans="1:9" ht="16.5" x14ac:dyDescent="0.15">
      <c r="A28" s="6" t="s">
        <v>149</v>
      </c>
      <c r="B28" s="6"/>
      <c r="C28" s="7" t="s">
        <v>188</v>
      </c>
      <c r="D28" s="34"/>
      <c r="E28" s="34"/>
      <c r="F28" s="71"/>
      <c r="G28" s="71"/>
      <c r="H28" s="71"/>
      <c r="I28" s="71"/>
    </row>
    <row r="29" spans="1:9" ht="16.5" x14ac:dyDescent="0.15">
      <c r="A29" s="6" t="s">
        <v>150</v>
      </c>
      <c r="B29" s="6"/>
      <c r="C29" s="7" t="s">
        <v>189</v>
      </c>
      <c r="D29" s="34"/>
      <c r="E29" s="34"/>
      <c r="F29" s="71">
        <v>6464.8</v>
      </c>
      <c r="G29" s="71"/>
      <c r="H29" s="71"/>
      <c r="I29" s="71"/>
    </row>
    <row r="30" spans="1:9" ht="16.5" x14ac:dyDescent="0.15">
      <c r="A30" s="6" t="s">
        <v>151</v>
      </c>
      <c r="B30" s="6"/>
      <c r="C30" s="7" t="s">
        <v>151</v>
      </c>
      <c r="D30" s="34"/>
      <c r="E30" s="34"/>
      <c r="F30" s="71"/>
      <c r="G30" s="71">
        <v>348.06</v>
      </c>
      <c r="H30" s="71"/>
      <c r="I30" s="71"/>
    </row>
    <row r="31" spans="1:9" ht="16.5" x14ac:dyDescent="0.15">
      <c r="A31" s="6" t="s">
        <v>138</v>
      </c>
      <c r="B31" s="6" t="s">
        <v>165</v>
      </c>
      <c r="C31" s="7" t="s">
        <v>190</v>
      </c>
      <c r="D31" s="34"/>
      <c r="E31" s="34"/>
      <c r="F31" s="71"/>
      <c r="G31" s="71">
        <v>1268.1200000000001</v>
      </c>
      <c r="H31" s="71"/>
      <c r="I31" s="71"/>
    </row>
    <row r="32" spans="1:9" ht="16.5" x14ac:dyDescent="0.15">
      <c r="A32" s="6" t="s">
        <v>152</v>
      </c>
      <c r="B32" s="6"/>
      <c r="C32" s="7" t="s">
        <v>191</v>
      </c>
      <c r="D32" s="34"/>
      <c r="E32" s="34"/>
      <c r="F32" s="71"/>
      <c r="G32" s="71"/>
      <c r="H32" s="71"/>
      <c r="I32" s="71"/>
    </row>
    <row r="33" spans="1:9" ht="16.5" x14ac:dyDescent="0.15">
      <c r="A33" s="6"/>
      <c r="B33" s="6"/>
      <c r="C33" s="7" t="s">
        <v>192</v>
      </c>
      <c r="D33" s="34"/>
      <c r="E33" s="34"/>
      <c r="F33" s="71"/>
      <c r="G33" s="71"/>
      <c r="H33" s="71"/>
      <c r="I33" s="71"/>
    </row>
    <row r="34" spans="1:9" ht="16.5" x14ac:dyDescent="0.15">
      <c r="A34" s="6" t="s">
        <v>153</v>
      </c>
      <c r="B34" s="6"/>
      <c r="C34" s="7" t="s">
        <v>193</v>
      </c>
      <c r="D34" s="34"/>
      <c r="E34" s="34"/>
      <c r="F34" s="71"/>
      <c r="G34" s="71"/>
      <c r="H34" s="71"/>
      <c r="I34" s="71"/>
    </row>
    <row r="35" spans="1:9" ht="16.5" x14ac:dyDescent="0.15">
      <c r="A35" s="6"/>
      <c r="B35" s="6"/>
      <c r="C35" s="7" t="s">
        <v>194</v>
      </c>
      <c r="D35" s="34"/>
      <c r="E35" s="34"/>
      <c r="F35" s="71"/>
      <c r="G35" s="71"/>
      <c r="H35" s="71"/>
      <c r="I35" s="71"/>
    </row>
    <row r="36" spans="1:9" ht="16.5" x14ac:dyDescent="0.15">
      <c r="A36" s="6" t="s">
        <v>154</v>
      </c>
      <c r="B36" s="6"/>
      <c r="C36" s="7" t="s">
        <v>195</v>
      </c>
      <c r="D36" s="34"/>
      <c r="E36" s="34"/>
      <c r="F36" s="71"/>
      <c r="G36" s="71"/>
      <c r="H36" s="71"/>
      <c r="I36" s="71"/>
    </row>
    <row r="37" spans="1:9" ht="16.5" x14ac:dyDescent="0.15">
      <c r="A37" s="6"/>
      <c r="B37" s="6"/>
      <c r="C37" s="7" t="s">
        <v>196</v>
      </c>
      <c r="D37" s="34"/>
      <c r="E37" s="34"/>
      <c r="F37" s="71"/>
      <c r="G37" s="71"/>
      <c r="H37" s="71"/>
      <c r="I37" s="71"/>
    </row>
    <row r="38" spans="1:9" ht="16.5" x14ac:dyDescent="0.15">
      <c r="A38" s="6" t="s">
        <v>155</v>
      </c>
      <c r="B38" s="6"/>
      <c r="C38" s="7" t="s">
        <v>197</v>
      </c>
      <c r="D38" s="34"/>
      <c r="E38" s="34"/>
      <c r="F38" s="71"/>
      <c r="G38" s="71"/>
      <c r="H38" s="71"/>
      <c r="I38" s="71"/>
    </row>
    <row r="39" spans="1:9" ht="16.5" x14ac:dyDescent="0.15">
      <c r="A39" s="6" t="s">
        <v>135</v>
      </c>
      <c r="B39" s="6"/>
      <c r="C39" s="7" t="s">
        <v>198</v>
      </c>
      <c r="D39" s="34"/>
      <c r="E39" s="34"/>
      <c r="F39" s="71"/>
      <c r="G39" s="71"/>
      <c r="H39" s="71"/>
      <c r="I39" s="71"/>
    </row>
    <row r="40" spans="1:9" ht="16.5" x14ac:dyDescent="0.15">
      <c r="A40" s="6" t="s">
        <v>152</v>
      </c>
      <c r="B40" s="6" t="s">
        <v>152</v>
      </c>
      <c r="C40" s="7" t="s">
        <v>199</v>
      </c>
      <c r="D40" s="34"/>
      <c r="E40" s="34"/>
      <c r="F40" s="71"/>
      <c r="G40" s="71"/>
      <c r="H40" s="71"/>
      <c r="I40" s="71"/>
    </row>
    <row r="41" spans="1:9" ht="16.5" x14ac:dyDescent="0.15">
      <c r="A41" s="6"/>
      <c r="B41" s="6"/>
      <c r="C41" s="7" t="s">
        <v>200</v>
      </c>
      <c r="D41" s="34"/>
      <c r="E41" s="34"/>
      <c r="F41" s="71"/>
      <c r="G41" s="71"/>
      <c r="H41" s="71"/>
      <c r="I41" s="71"/>
    </row>
    <row r="42" spans="1:9" ht="16.5" x14ac:dyDescent="0.15">
      <c r="A42" s="6" t="s">
        <v>156</v>
      </c>
      <c r="B42" s="6"/>
      <c r="C42" s="7" t="s">
        <v>201</v>
      </c>
      <c r="D42" s="34"/>
      <c r="E42" s="34"/>
      <c r="F42" s="71">
        <v>1957.5</v>
      </c>
      <c r="G42" s="71"/>
      <c r="H42" s="71"/>
      <c r="I42" s="71"/>
    </row>
    <row r="43" spans="1:9" ht="16.5" x14ac:dyDescent="0.15">
      <c r="A43" s="6" t="s">
        <v>157</v>
      </c>
      <c r="B43" s="6"/>
      <c r="C43" s="7" t="s">
        <v>202</v>
      </c>
      <c r="D43" s="34"/>
      <c r="E43" s="34"/>
      <c r="F43" s="71">
        <v>45736.4</v>
      </c>
      <c r="G43" s="71"/>
      <c r="H43" s="71"/>
      <c r="I43" s="71"/>
    </row>
    <row r="44" spans="1:9" ht="16.5" x14ac:dyDescent="0.15">
      <c r="A44" s="6" t="s">
        <v>158</v>
      </c>
      <c r="B44" s="6"/>
      <c r="C44" s="7" t="s">
        <v>203</v>
      </c>
      <c r="D44" s="34"/>
      <c r="E44" s="34"/>
      <c r="F44" s="71"/>
      <c r="G44" s="71"/>
      <c r="H44" s="71"/>
      <c r="I44" s="71"/>
    </row>
    <row r="45" spans="1:9" ht="16.5" x14ac:dyDescent="0.15">
      <c r="A45" s="6" t="s">
        <v>159</v>
      </c>
      <c r="B45" s="6"/>
      <c r="C45" s="7" t="s">
        <v>204</v>
      </c>
      <c r="D45" s="34"/>
      <c r="E45" s="34"/>
      <c r="F45" s="71"/>
      <c r="G45" s="71"/>
      <c r="H45" s="71"/>
      <c r="I45" s="71"/>
    </row>
    <row r="46" spans="1:9" ht="16.5" x14ac:dyDescent="0.15">
      <c r="A46" s="6"/>
      <c r="B46" s="6"/>
      <c r="C46" s="7" t="s">
        <v>205</v>
      </c>
      <c r="D46" s="34"/>
      <c r="E46" s="34"/>
      <c r="F46" s="71"/>
      <c r="G46" s="71"/>
      <c r="H46" s="71"/>
      <c r="I46" s="71"/>
    </row>
    <row r="47" spans="1:9" ht="16.5" x14ac:dyDescent="0.15">
      <c r="A47" s="6" t="s">
        <v>160</v>
      </c>
      <c r="B47" s="6"/>
      <c r="C47" s="7" t="s">
        <v>160</v>
      </c>
      <c r="D47" s="34"/>
      <c r="E47" s="34"/>
      <c r="F47" s="71"/>
      <c r="G47" s="71"/>
      <c r="H47" s="71"/>
      <c r="I47" s="71"/>
    </row>
    <row r="48" spans="1:9" ht="16.5" x14ac:dyDescent="0.3">
      <c r="A48" s="6" t="s">
        <v>161</v>
      </c>
      <c r="B48" s="6" t="s">
        <v>161</v>
      </c>
      <c r="C48" s="7" t="s">
        <v>161</v>
      </c>
      <c r="D48" s="70">
        <f>6800*20%*107</f>
        <v>145520</v>
      </c>
      <c r="E48" s="34"/>
      <c r="F48" s="71"/>
      <c r="G48" s="71"/>
      <c r="H48" s="71"/>
      <c r="I48" s="71"/>
    </row>
    <row r="49" spans="1:9" ht="16.5" x14ac:dyDescent="0.15">
      <c r="A49" s="6" t="s">
        <v>162</v>
      </c>
      <c r="B49" s="6"/>
      <c r="C49" s="7" t="s">
        <v>206</v>
      </c>
      <c r="D49" s="34"/>
      <c r="E49" s="34"/>
      <c r="F49" s="71"/>
      <c r="G49" s="71"/>
      <c r="H49" s="71"/>
      <c r="I49" s="71"/>
    </row>
    <row r="50" spans="1:9" ht="16.5" x14ac:dyDescent="0.15">
      <c r="A50" s="6" t="s">
        <v>149</v>
      </c>
      <c r="B50" s="6"/>
      <c r="C50" s="7" t="s">
        <v>207</v>
      </c>
      <c r="D50" s="34"/>
      <c r="E50" s="34"/>
      <c r="F50" s="71"/>
      <c r="G50" s="71"/>
      <c r="H50" s="71"/>
      <c r="I50" s="71"/>
    </row>
    <row r="51" spans="1:9" ht="16.5" x14ac:dyDescent="0.15">
      <c r="A51" s="6" t="s">
        <v>143</v>
      </c>
      <c r="B51" s="6"/>
      <c r="C51" s="7" t="s">
        <v>208</v>
      </c>
      <c r="D51" s="34"/>
      <c r="E51" s="34"/>
      <c r="F51" s="71"/>
      <c r="G51" s="71"/>
      <c r="H51" s="71"/>
      <c r="I51" s="71"/>
    </row>
    <row r="52" spans="1:9" ht="16.5" x14ac:dyDescent="0.15">
      <c r="A52" s="6" t="s">
        <v>163</v>
      </c>
      <c r="B52" s="6"/>
      <c r="C52" s="7" t="s">
        <v>209</v>
      </c>
      <c r="D52" s="34"/>
      <c r="E52" s="34"/>
      <c r="F52" s="71"/>
      <c r="G52" s="71"/>
      <c r="H52" s="71"/>
      <c r="I52" s="71"/>
    </row>
    <row r="53" spans="1:9" ht="16.5" x14ac:dyDescent="0.15">
      <c r="A53" s="6" t="s">
        <v>138</v>
      </c>
      <c r="B53" s="45"/>
      <c r="C53" s="7" t="s">
        <v>210</v>
      </c>
      <c r="D53" s="34"/>
      <c r="E53" s="34"/>
      <c r="F53" s="71"/>
      <c r="G53" s="71"/>
      <c r="H53" s="71"/>
      <c r="I53" s="71"/>
    </row>
    <row r="54" spans="1:9" ht="16.5" x14ac:dyDescent="0.15">
      <c r="A54" s="6" t="s">
        <v>138</v>
      </c>
      <c r="B54" s="6"/>
      <c r="C54" s="7" t="s">
        <v>211</v>
      </c>
      <c r="D54" s="34"/>
      <c r="E54" s="34"/>
      <c r="F54" s="71"/>
      <c r="G54" s="71"/>
      <c r="H54" s="71"/>
      <c r="I54" s="71"/>
    </row>
  </sheetData>
  <mergeCells count="7">
    <mergeCell ref="H2:I2"/>
    <mergeCell ref="F2:G2"/>
    <mergeCell ref="C2:C3"/>
    <mergeCell ref="B2:B3"/>
    <mergeCell ref="A2:A3"/>
    <mergeCell ref="A1:C1"/>
    <mergeCell ref="D2:E2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5"/>
  <sheetViews>
    <sheetView topLeftCell="C1" workbookViewId="0">
      <selection activeCell="Z13" sqref="Z13"/>
    </sheetView>
  </sheetViews>
  <sheetFormatPr defaultRowHeight="13.5" x14ac:dyDescent="0.15"/>
  <cols>
    <col min="1" max="1" width="13.25" customWidth="1"/>
    <col min="2" max="2" width="15.375" customWidth="1"/>
    <col min="3" max="3" width="17.5" bestFit="1" customWidth="1"/>
  </cols>
  <sheetData>
    <row r="1" spans="1:23" ht="42" customHeight="1" x14ac:dyDescent="0.15">
      <c r="A1" s="80" t="s">
        <v>53</v>
      </c>
      <c r="B1" s="80"/>
      <c r="C1" s="80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23" ht="25.5" customHeight="1" x14ac:dyDescent="0.15">
      <c r="A2" s="1"/>
      <c r="B2" s="1"/>
      <c r="C2" s="2" t="s">
        <v>0</v>
      </c>
      <c r="D2" s="3"/>
      <c r="E2" s="3"/>
      <c r="F2" s="3">
        <v>0.2</v>
      </c>
      <c r="G2" s="3">
        <v>0.2</v>
      </c>
      <c r="H2" s="3">
        <v>0.3</v>
      </c>
      <c r="I2" s="3">
        <v>0.3</v>
      </c>
      <c r="J2" s="3"/>
      <c r="K2" s="3"/>
      <c r="L2" s="3"/>
      <c r="M2" s="3"/>
      <c r="N2" s="3">
        <v>0.2</v>
      </c>
      <c r="O2" s="3">
        <v>0.2</v>
      </c>
      <c r="P2" s="3">
        <v>0.2</v>
      </c>
      <c r="Q2" s="3">
        <v>0.2</v>
      </c>
      <c r="R2" s="3">
        <v>0.2</v>
      </c>
      <c r="S2" s="3">
        <v>0.2</v>
      </c>
      <c r="T2" s="3"/>
      <c r="U2" s="3"/>
      <c r="V2" s="3">
        <v>0.2</v>
      </c>
      <c r="W2" s="3">
        <v>0.2</v>
      </c>
    </row>
    <row r="3" spans="1:23" ht="27" customHeight="1" x14ac:dyDescent="0.15">
      <c r="A3" s="1"/>
      <c r="B3" s="1"/>
      <c r="C3" s="2" t="s">
        <v>1</v>
      </c>
      <c r="D3" s="3"/>
      <c r="E3" s="3"/>
      <c r="F3" s="3">
        <v>0.4</v>
      </c>
      <c r="G3" s="3">
        <v>0.3</v>
      </c>
      <c r="H3" s="3">
        <v>0.3</v>
      </c>
      <c r="I3" s="3">
        <v>0.3</v>
      </c>
      <c r="J3" s="3"/>
      <c r="K3" s="3"/>
      <c r="L3" s="3"/>
      <c r="M3" s="3">
        <v>0.25</v>
      </c>
      <c r="N3" s="3">
        <v>0.4</v>
      </c>
      <c r="O3" s="3">
        <v>0.4</v>
      </c>
      <c r="P3" s="3">
        <v>0.4</v>
      </c>
      <c r="Q3" s="3">
        <v>0.4</v>
      </c>
      <c r="R3" s="3">
        <v>0.4</v>
      </c>
      <c r="S3" s="3">
        <v>0.4</v>
      </c>
      <c r="T3" s="3"/>
      <c r="U3" s="3"/>
      <c r="V3" s="3">
        <v>0.4</v>
      </c>
      <c r="W3" s="3">
        <v>0.4</v>
      </c>
    </row>
    <row r="4" spans="1:23" ht="33" x14ac:dyDescent="0.15">
      <c r="A4" s="4" t="s">
        <v>2</v>
      </c>
      <c r="B4" s="4" t="s">
        <v>3</v>
      </c>
      <c r="C4" s="5" t="s">
        <v>4</v>
      </c>
      <c r="D4" s="5" t="s">
        <v>266</v>
      </c>
      <c r="E4" s="5" t="s">
        <v>335</v>
      </c>
      <c r="F4" s="5" t="s">
        <v>285</v>
      </c>
      <c r="G4" s="5" t="s">
        <v>347</v>
      </c>
      <c r="H4" s="5" t="s">
        <v>286</v>
      </c>
      <c r="I4" s="5" t="s">
        <v>287</v>
      </c>
      <c r="J4" s="5" t="s">
        <v>213</v>
      </c>
      <c r="K4" s="5" t="s">
        <v>214</v>
      </c>
      <c r="L4" s="5" t="s">
        <v>215</v>
      </c>
      <c r="M4" s="5" t="s">
        <v>216</v>
      </c>
      <c r="N4" s="5" t="s">
        <v>217</v>
      </c>
      <c r="O4" s="5" t="s">
        <v>218</v>
      </c>
      <c r="P4" s="5" t="s">
        <v>219</v>
      </c>
      <c r="Q4" s="5" t="s">
        <v>220</v>
      </c>
      <c r="R4" s="5" t="s">
        <v>221</v>
      </c>
      <c r="S4" s="5" t="s">
        <v>222</v>
      </c>
      <c r="T4" s="5" t="s">
        <v>223</v>
      </c>
      <c r="U4" s="5" t="s">
        <v>224</v>
      </c>
      <c r="V4" s="5" t="s">
        <v>225</v>
      </c>
      <c r="W4" s="5" t="s">
        <v>226</v>
      </c>
    </row>
    <row r="5" spans="1:23" ht="16.5" x14ac:dyDescent="0.15">
      <c r="A5" s="6" t="s">
        <v>134</v>
      </c>
      <c r="B5" s="6"/>
      <c r="C5" s="7" t="s">
        <v>166</v>
      </c>
      <c r="D5" s="8">
        <v>322</v>
      </c>
      <c r="E5" s="8">
        <v>1671</v>
      </c>
      <c r="F5" s="8">
        <v>620</v>
      </c>
      <c r="G5" s="8">
        <v>1825.76</v>
      </c>
      <c r="H5" s="8">
        <v>1369.4</v>
      </c>
      <c r="I5" s="8">
        <v>3347.5</v>
      </c>
      <c r="J5" s="8">
        <v>9499.4599999999991</v>
      </c>
      <c r="K5" s="8">
        <v>6022.9</v>
      </c>
      <c r="L5" s="8">
        <v>5709.3</v>
      </c>
      <c r="M5" s="8"/>
      <c r="N5" s="8">
        <v>23458.3</v>
      </c>
      <c r="O5" s="8">
        <v>15043</v>
      </c>
      <c r="P5" s="8">
        <v>2756.5</v>
      </c>
      <c r="Q5" s="8"/>
      <c r="R5" s="8"/>
      <c r="S5" s="8"/>
      <c r="T5" s="8">
        <v>15</v>
      </c>
      <c r="U5" s="8"/>
      <c r="V5" s="8"/>
      <c r="W5" s="8">
        <v>16286</v>
      </c>
    </row>
    <row r="6" spans="1:23" ht="16.5" x14ac:dyDescent="0.15">
      <c r="A6" s="6" t="s">
        <v>135</v>
      </c>
      <c r="B6" s="6"/>
      <c r="C6" s="7" t="s">
        <v>167</v>
      </c>
      <c r="D6" s="8">
        <v>47</v>
      </c>
      <c r="E6" s="8">
        <v>423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16.5" x14ac:dyDescent="0.15">
      <c r="A7" s="6" t="s">
        <v>135</v>
      </c>
      <c r="B7" s="6"/>
      <c r="C7" s="7" t="s">
        <v>168</v>
      </c>
      <c r="D7" s="8">
        <v>89</v>
      </c>
      <c r="E7" s="8">
        <v>1286</v>
      </c>
      <c r="F7" s="8">
        <v>60</v>
      </c>
      <c r="G7" s="8">
        <v>388.4</v>
      </c>
      <c r="H7" s="8">
        <v>2552.1</v>
      </c>
      <c r="I7" s="8"/>
      <c r="J7" s="8">
        <v>49.3</v>
      </c>
      <c r="K7" s="8">
        <v>756.34</v>
      </c>
      <c r="L7" s="8">
        <v>28.66</v>
      </c>
      <c r="M7" s="8">
        <v>52294.03</v>
      </c>
      <c r="N7" s="8">
        <v>64</v>
      </c>
      <c r="O7" s="8">
        <v>921</v>
      </c>
      <c r="P7" s="8">
        <v>78</v>
      </c>
      <c r="Q7" s="8"/>
      <c r="R7" s="8"/>
      <c r="S7" s="8"/>
      <c r="T7" s="8">
        <v>705</v>
      </c>
      <c r="U7" s="8"/>
      <c r="V7" s="8">
        <v>185</v>
      </c>
      <c r="W7" s="8"/>
    </row>
    <row r="8" spans="1:23" ht="16.5" x14ac:dyDescent="0.15">
      <c r="A8" s="6" t="s">
        <v>136</v>
      </c>
      <c r="B8" s="6"/>
      <c r="C8" s="7" t="s">
        <v>169</v>
      </c>
      <c r="D8" s="8">
        <v>220</v>
      </c>
      <c r="E8" s="8">
        <v>1637</v>
      </c>
      <c r="F8" s="8">
        <v>5215.8999999999996</v>
      </c>
      <c r="G8" s="8">
        <v>7604.88</v>
      </c>
      <c r="H8" s="8">
        <v>2432</v>
      </c>
      <c r="I8" s="8">
        <v>6906.8</v>
      </c>
      <c r="J8" s="8">
        <v>2778.7</v>
      </c>
      <c r="K8" s="8">
        <v>8976.8799999999992</v>
      </c>
      <c r="L8" s="8">
        <v>5865.81</v>
      </c>
      <c r="M8" s="8"/>
      <c r="N8" s="8">
        <v>2434.6999999999998</v>
      </c>
      <c r="O8" s="8">
        <v>3658</v>
      </c>
      <c r="P8" s="8">
        <v>9257.7999999999993</v>
      </c>
      <c r="Q8" s="8">
        <v>336</v>
      </c>
      <c r="R8" s="8">
        <v>5150.8999999999996</v>
      </c>
      <c r="S8" s="8"/>
      <c r="T8" s="8">
        <v>850</v>
      </c>
      <c r="U8" s="8"/>
      <c r="V8" s="8">
        <v>62.5</v>
      </c>
      <c r="W8" s="8">
        <v>2009</v>
      </c>
    </row>
    <row r="9" spans="1:23" ht="16.5" x14ac:dyDescent="0.15">
      <c r="A9" s="6" t="s">
        <v>137</v>
      </c>
      <c r="B9" s="6" t="s">
        <v>137</v>
      </c>
      <c r="C9" s="7" t="s">
        <v>170</v>
      </c>
      <c r="D9" s="8">
        <v>310</v>
      </c>
      <c r="E9" s="8">
        <v>1397</v>
      </c>
      <c r="F9" s="8">
        <v>7920</v>
      </c>
      <c r="G9" s="8">
        <v>27417.74</v>
      </c>
      <c r="H9" s="8">
        <v>11620.4</v>
      </c>
      <c r="I9" s="8">
        <v>36802.300000000003</v>
      </c>
      <c r="J9" s="8">
        <v>16954.93</v>
      </c>
      <c r="K9" s="8">
        <v>83076.960000000006</v>
      </c>
      <c r="L9" s="8">
        <v>18458.23</v>
      </c>
      <c r="M9" s="8">
        <v>0.69</v>
      </c>
      <c r="N9" s="8">
        <v>2764</v>
      </c>
      <c r="O9" s="8">
        <v>9491</v>
      </c>
      <c r="P9" s="8">
        <v>6674.6</v>
      </c>
      <c r="Q9" s="8">
        <v>4480</v>
      </c>
      <c r="R9" s="8">
        <v>37619</v>
      </c>
      <c r="S9" s="8"/>
      <c r="T9" s="8">
        <v>875</v>
      </c>
      <c r="U9" s="8">
        <v>6173</v>
      </c>
      <c r="V9" s="8">
        <v>1350</v>
      </c>
      <c r="W9" s="8"/>
    </row>
    <row r="10" spans="1:23" ht="16.5" x14ac:dyDescent="0.15">
      <c r="A10" s="6"/>
      <c r="B10" s="6"/>
      <c r="C10" s="7" t="s">
        <v>171</v>
      </c>
      <c r="D10" s="8">
        <v>330</v>
      </c>
      <c r="E10" s="8">
        <v>3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 ht="16.5" x14ac:dyDescent="0.15">
      <c r="A11" s="6"/>
      <c r="B11" s="6"/>
      <c r="C11" s="7" t="s">
        <v>172</v>
      </c>
      <c r="D11" s="8"/>
      <c r="E11" s="8"/>
      <c r="F11" s="8"/>
      <c r="G11" s="8"/>
      <c r="H11" s="8">
        <v>281.5</v>
      </c>
      <c r="I11" s="8"/>
      <c r="J11" s="8">
        <v>271.2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3" ht="16.5" x14ac:dyDescent="0.15">
      <c r="A12" s="6" t="s">
        <v>138</v>
      </c>
      <c r="B12" s="6" t="s">
        <v>164</v>
      </c>
      <c r="C12" s="7" t="s">
        <v>173</v>
      </c>
      <c r="D12" s="8">
        <v>1</v>
      </c>
      <c r="E12" s="8"/>
      <c r="F12" s="8">
        <v>497.3</v>
      </c>
      <c r="G12" s="8">
        <v>348.42</v>
      </c>
      <c r="H12" s="8">
        <v>53.5</v>
      </c>
      <c r="I12" s="8">
        <v>75</v>
      </c>
      <c r="J12" s="8">
        <v>263.45999999999998</v>
      </c>
      <c r="K12" s="8">
        <v>4</v>
      </c>
      <c r="L12" s="8"/>
      <c r="M12" s="8">
        <v>162.19999999999999</v>
      </c>
      <c r="N12" s="8"/>
      <c r="O12" s="8"/>
      <c r="P12" s="8">
        <v>270.60000000000002</v>
      </c>
      <c r="Q12" s="8"/>
      <c r="R12" s="8"/>
      <c r="S12" s="8"/>
      <c r="T12" s="8">
        <v>20</v>
      </c>
      <c r="U12" s="8"/>
      <c r="V12" s="8"/>
      <c r="W12" s="8"/>
    </row>
    <row r="13" spans="1:23" ht="16.5" x14ac:dyDescent="0.15">
      <c r="A13" s="6" t="s">
        <v>135</v>
      </c>
      <c r="B13" s="6"/>
      <c r="C13" s="7" t="s">
        <v>174</v>
      </c>
      <c r="D13" s="8">
        <v>9</v>
      </c>
      <c r="E13" s="8">
        <v>81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3" ht="16.5" x14ac:dyDescent="0.15">
      <c r="A14" s="6" t="s">
        <v>139</v>
      </c>
      <c r="B14" s="6"/>
      <c r="C14" s="7" t="s">
        <v>139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>
        <v>160</v>
      </c>
      <c r="R14" s="8"/>
      <c r="S14" s="8"/>
      <c r="T14" s="8"/>
      <c r="U14" s="8"/>
      <c r="V14" s="8"/>
      <c r="W14" s="8"/>
    </row>
    <row r="15" spans="1:23" ht="16.5" x14ac:dyDescent="0.15">
      <c r="A15" s="6" t="s">
        <v>140</v>
      </c>
      <c r="B15" s="6"/>
      <c r="C15" s="7" t="s">
        <v>140</v>
      </c>
      <c r="D15" s="8">
        <v>2</v>
      </c>
      <c r="E15" s="8">
        <v>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3" ht="16.5" x14ac:dyDescent="0.15">
      <c r="A16" s="6" t="s">
        <v>138</v>
      </c>
      <c r="B16" s="6"/>
      <c r="C16" s="7" t="s">
        <v>175</v>
      </c>
      <c r="D16" s="8">
        <v>477</v>
      </c>
      <c r="E16" s="8">
        <v>3115.5</v>
      </c>
      <c r="F16" s="8">
        <v>38945.199999999997</v>
      </c>
      <c r="G16" s="8">
        <v>101497.9</v>
      </c>
      <c r="H16" s="8">
        <v>3835.88</v>
      </c>
      <c r="I16" s="8">
        <v>8122.1</v>
      </c>
      <c r="J16" s="8">
        <v>15102.11</v>
      </c>
      <c r="K16" s="8">
        <v>10706.73</v>
      </c>
      <c r="L16" s="8">
        <v>11906.39</v>
      </c>
      <c r="M16" s="8">
        <v>4125.6099999999997</v>
      </c>
      <c r="N16" s="8"/>
      <c r="O16" s="8">
        <v>307</v>
      </c>
      <c r="P16" s="8">
        <v>32631.3</v>
      </c>
      <c r="Q16" s="8">
        <v>35533</v>
      </c>
      <c r="R16" s="8"/>
      <c r="S16" s="8"/>
      <c r="T16" s="8">
        <v>185</v>
      </c>
      <c r="U16" s="8">
        <v>40</v>
      </c>
      <c r="V16" s="8">
        <v>3445.6</v>
      </c>
      <c r="W16" s="8"/>
    </row>
    <row r="17" spans="1:23" ht="16.5" x14ac:dyDescent="0.15">
      <c r="A17" s="6" t="s">
        <v>141</v>
      </c>
      <c r="B17" s="6" t="s">
        <v>141</v>
      </c>
      <c r="C17" s="7" t="s">
        <v>176</v>
      </c>
      <c r="D17" s="8">
        <v>2634</v>
      </c>
      <c r="E17" s="8">
        <v>9790</v>
      </c>
      <c r="F17" s="8">
        <v>7690.2</v>
      </c>
      <c r="G17" s="8">
        <v>57648.88</v>
      </c>
      <c r="H17" s="8">
        <v>34758.15</v>
      </c>
      <c r="I17" s="8"/>
      <c r="J17" s="8">
        <v>2463.04</v>
      </c>
      <c r="K17" s="8">
        <v>90895.64</v>
      </c>
      <c r="L17" s="8">
        <v>58490.71</v>
      </c>
      <c r="M17" s="8"/>
      <c r="N17" s="8">
        <v>18237.8</v>
      </c>
      <c r="O17" s="8">
        <v>4912</v>
      </c>
      <c r="P17" s="8">
        <v>20303.099999999999</v>
      </c>
      <c r="Q17" s="8"/>
      <c r="R17" s="8"/>
      <c r="S17" s="8"/>
      <c r="T17" s="8">
        <v>10030</v>
      </c>
      <c r="U17" s="8"/>
      <c r="V17" s="8">
        <v>250</v>
      </c>
      <c r="W17" s="8">
        <v>5011</v>
      </c>
    </row>
    <row r="18" spans="1:23" ht="16.5" x14ac:dyDescent="0.15">
      <c r="A18" s="6" t="s">
        <v>142</v>
      </c>
      <c r="B18" s="6" t="s">
        <v>142</v>
      </c>
      <c r="C18" s="7" t="s">
        <v>177</v>
      </c>
      <c r="D18" s="8">
        <v>144</v>
      </c>
      <c r="E18" s="8">
        <v>652</v>
      </c>
      <c r="F18" s="8">
        <v>788</v>
      </c>
      <c r="G18" s="8">
        <v>10647.88</v>
      </c>
      <c r="H18" s="8">
        <v>13512</v>
      </c>
      <c r="I18" s="8"/>
      <c r="J18" s="8">
        <v>2498.1799999999998</v>
      </c>
      <c r="K18" s="8">
        <v>23154.799999999999</v>
      </c>
      <c r="L18" s="8">
        <v>7806.63</v>
      </c>
      <c r="M18" s="8"/>
      <c r="N18" s="8">
        <v>7705</v>
      </c>
      <c r="O18" s="8">
        <v>24547</v>
      </c>
      <c r="P18" s="8">
        <v>3007</v>
      </c>
      <c r="Q18" s="8"/>
      <c r="R18" s="8"/>
      <c r="S18" s="8"/>
      <c r="T18" s="8">
        <v>295</v>
      </c>
      <c r="U18" s="8"/>
      <c r="V18" s="8">
        <v>417.5</v>
      </c>
      <c r="W18" s="8"/>
    </row>
    <row r="19" spans="1:23" ht="16.5" x14ac:dyDescent="0.15">
      <c r="A19" s="6"/>
      <c r="B19" s="6"/>
      <c r="C19" s="7" t="s">
        <v>178</v>
      </c>
      <c r="D19" s="8">
        <v>2883</v>
      </c>
      <c r="E19" s="8">
        <v>6741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ht="16.5" x14ac:dyDescent="0.15">
      <c r="A20" s="6" t="s">
        <v>143</v>
      </c>
      <c r="B20" s="6"/>
      <c r="C20" s="7" t="s">
        <v>179</v>
      </c>
      <c r="D20" s="8">
        <v>3</v>
      </c>
      <c r="E20" s="8">
        <v>9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 ht="16.5" x14ac:dyDescent="0.15">
      <c r="A21" s="6" t="s">
        <v>144</v>
      </c>
      <c r="B21" s="6"/>
      <c r="C21" s="7" t="s">
        <v>180</v>
      </c>
      <c r="D21" s="8">
        <v>618</v>
      </c>
      <c r="E21" s="8">
        <v>6261</v>
      </c>
      <c r="F21" s="8">
        <v>4421.5</v>
      </c>
      <c r="G21" s="8">
        <v>115189.28</v>
      </c>
      <c r="H21" s="8">
        <v>463216.48</v>
      </c>
      <c r="I21" s="8">
        <v>1244</v>
      </c>
      <c r="J21" s="8">
        <v>9074.82</v>
      </c>
      <c r="K21" s="8">
        <v>241389.26</v>
      </c>
      <c r="L21" s="8">
        <v>28012.43</v>
      </c>
      <c r="M21" s="8"/>
      <c r="N21" s="8">
        <v>3770.3</v>
      </c>
      <c r="O21" s="8">
        <v>7061</v>
      </c>
      <c r="P21" s="8">
        <v>6764.4</v>
      </c>
      <c r="Q21" s="8"/>
      <c r="R21" s="8">
        <v>2018.5</v>
      </c>
      <c r="S21" s="8"/>
      <c r="T21" s="8">
        <v>331</v>
      </c>
      <c r="U21" s="8">
        <v>4094</v>
      </c>
      <c r="V21" s="8">
        <v>1047.5</v>
      </c>
      <c r="W21" s="8">
        <v>827</v>
      </c>
    </row>
    <row r="22" spans="1:23" ht="16.5" x14ac:dyDescent="0.15">
      <c r="A22" s="6" t="s">
        <v>145</v>
      </c>
      <c r="B22" s="6"/>
      <c r="C22" s="7" t="s">
        <v>181</v>
      </c>
      <c r="D22" s="8">
        <v>500</v>
      </c>
      <c r="E22" s="8">
        <v>2791.5</v>
      </c>
      <c r="F22" s="8">
        <v>527.5</v>
      </c>
      <c r="G22" s="8">
        <v>1280.18</v>
      </c>
      <c r="H22" s="8">
        <v>1578.7</v>
      </c>
      <c r="I22" s="8">
        <v>3810</v>
      </c>
      <c r="J22" s="8">
        <v>7400.1</v>
      </c>
      <c r="K22" s="8">
        <v>12264.13</v>
      </c>
      <c r="L22" s="8">
        <v>9652.52</v>
      </c>
      <c r="M22" s="8"/>
      <c r="N22" s="8">
        <v>30667.3</v>
      </c>
      <c r="O22" s="8">
        <v>25364</v>
      </c>
      <c r="P22" s="8">
        <v>3871</v>
      </c>
      <c r="Q22" s="8"/>
      <c r="R22" s="8"/>
      <c r="S22" s="8"/>
      <c r="T22" s="8">
        <v>650</v>
      </c>
      <c r="U22" s="8"/>
      <c r="V22" s="8">
        <v>12.5</v>
      </c>
      <c r="W22" s="8">
        <v>25487</v>
      </c>
    </row>
    <row r="23" spans="1:23" ht="16.5" x14ac:dyDescent="0.15">
      <c r="A23" s="6" t="s">
        <v>146</v>
      </c>
      <c r="B23" s="6"/>
      <c r="C23" s="7" t="s">
        <v>182</v>
      </c>
      <c r="D23" s="8">
        <v>152</v>
      </c>
      <c r="E23" s="8">
        <v>1967</v>
      </c>
      <c r="F23" s="8">
        <v>5670.9</v>
      </c>
      <c r="G23" s="8">
        <v>8042.46</v>
      </c>
      <c r="H23" s="8">
        <v>4839.42</v>
      </c>
      <c r="I23" s="8">
        <v>5656.4</v>
      </c>
      <c r="J23" s="8">
        <v>2710.51</v>
      </c>
      <c r="K23" s="8">
        <v>17945.849999999999</v>
      </c>
      <c r="L23" s="8">
        <v>349.26</v>
      </c>
      <c r="M23" s="8"/>
      <c r="N23" s="8">
        <v>224</v>
      </c>
      <c r="O23" s="8">
        <v>2456</v>
      </c>
      <c r="P23" s="8">
        <v>1778.6</v>
      </c>
      <c r="Q23" s="8">
        <v>224</v>
      </c>
      <c r="R23" s="8"/>
      <c r="S23" s="8"/>
      <c r="T23" s="8">
        <v>135</v>
      </c>
      <c r="U23" s="8"/>
      <c r="V23" s="8"/>
      <c r="W23" s="8"/>
    </row>
    <row r="24" spans="1:23" ht="16.5" x14ac:dyDescent="0.15">
      <c r="A24" s="6" t="s">
        <v>147</v>
      </c>
      <c r="B24" s="6"/>
      <c r="C24" s="7" t="s">
        <v>183</v>
      </c>
      <c r="D24" s="8">
        <v>1143</v>
      </c>
      <c r="E24" s="8">
        <v>4789.5</v>
      </c>
      <c r="F24" s="8">
        <v>218.2</v>
      </c>
      <c r="G24" s="8">
        <v>22183.56</v>
      </c>
      <c r="H24" s="8">
        <v>35038.699999999997</v>
      </c>
      <c r="I24" s="8">
        <v>450</v>
      </c>
      <c r="J24" s="8">
        <v>26233.06</v>
      </c>
      <c r="K24" s="8">
        <v>41745.019999999997</v>
      </c>
      <c r="L24" s="8">
        <v>22989.53</v>
      </c>
      <c r="M24" s="8">
        <v>3153.46</v>
      </c>
      <c r="N24" s="8"/>
      <c r="O24" s="8"/>
      <c r="P24" s="8">
        <v>353.5</v>
      </c>
      <c r="Q24" s="8"/>
      <c r="R24" s="8"/>
      <c r="S24" s="8"/>
      <c r="T24" s="8">
        <v>870</v>
      </c>
      <c r="U24" s="8"/>
      <c r="V24" s="8"/>
      <c r="W24" s="8"/>
    </row>
    <row r="25" spans="1:23" ht="16.5" x14ac:dyDescent="0.15">
      <c r="A25" s="6" t="s">
        <v>148</v>
      </c>
      <c r="B25" s="6"/>
      <c r="C25" s="7" t="s">
        <v>184</v>
      </c>
      <c r="D25" s="8">
        <v>1335</v>
      </c>
      <c r="E25" s="8">
        <v>5125</v>
      </c>
      <c r="F25" s="8">
        <v>50092.9</v>
      </c>
      <c r="G25" s="8">
        <v>2726.42</v>
      </c>
      <c r="H25" s="8">
        <v>5029.8999999999996</v>
      </c>
      <c r="I25" s="8">
        <v>10926.1</v>
      </c>
      <c r="J25" s="8">
        <v>1177.45</v>
      </c>
      <c r="K25" s="8">
        <v>24279.46</v>
      </c>
      <c r="L25" s="8">
        <v>6523.49</v>
      </c>
      <c r="M25" s="8">
        <v>114</v>
      </c>
      <c r="N25" s="8">
        <v>30</v>
      </c>
      <c r="O25" s="8">
        <v>3684</v>
      </c>
      <c r="P25" s="8">
        <v>2442.6</v>
      </c>
      <c r="Q25" s="8">
        <v>112</v>
      </c>
      <c r="R25" s="8"/>
      <c r="S25" s="8"/>
      <c r="T25" s="8">
        <v>90</v>
      </c>
      <c r="U25" s="8"/>
      <c r="V25" s="8">
        <v>337.5</v>
      </c>
      <c r="W25" s="8">
        <v>579</v>
      </c>
    </row>
    <row r="26" spans="1:23" ht="16.5" x14ac:dyDescent="0.15">
      <c r="A26" s="6" t="s">
        <v>135</v>
      </c>
      <c r="B26" s="6"/>
      <c r="C26" s="7" t="s">
        <v>185</v>
      </c>
      <c r="D26" s="8">
        <v>82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ht="16.5" x14ac:dyDescent="0.15">
      <c r="A27" s="6" t="s">
        <v>149</v>
      </c>
      <c r="B27" s="6"/>
      <c r="C27" s="7" t="s">
        <v>186</v>
      </c>
      <c r="D27" s="8">
        <v>20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 ht="16.5" x14ac:dyDescent="0.15">
      <c r="A28" s="6" t="s">
        <v>144</v>
      </c>
      <c r="B28" s="6"/>
      <c r="C28" s="7" t="s">
        <v>187</v>
      </c>
      <c r="D28" s="8">
        <v>88</v>
      </c>
      <c r="E28" s="8">
        <v>264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16.5" x14ac:dyDescent="0.15">
      <c r="A29" s="6" t="s">
        <v>149</v>
      </c>
      <c r="B29" s="6"/>
      <c r="C29" s="7" t="s">
        <v>188</v>
      </c>
      <c r="D29" s="8">
        <v>36</v>
      </c>
      <c r="E29" s="8">
        <v>315</v>
      </c>
      <c r="F29" s="8">
        <v>20</v>
      </c>
      <c r="G29" s="8"/>
      <c r="H29" s="8">
        <v>2580.4</v>
      </c>
      <c r="I29" s="8"/>
      <c r="J29" s="8"/>
      <c r="K29" s="8">
        <v>150.65</v>
      </c>
      <c r="L29" s="8"/>
      <c r="M29" s="8">
        <v>1728.17</v>
      </c>
      <c r="N29" s="8">
        <v>578.1</v>
      </c>
      <c r="O29" s="8"/>
      <c r="P29" s="8">
        <v>532</v>
      </c>
      <c r="Q29" s="8"/>
      <c r="R29" s="8"/>
      <c r="S29" s="8"/>
      <c r="T29" s="8"/>
      <c r="U29" s="8"/>
      <c r="V29" s="8"/>
      <c r="W29" s="8"/>
    </row>
    <row r="30" spans="1:23" ht="16.5" x14ac:dyDescent="0.15">
      <c r="A30" s="6" t="s">
        <v>150</v>
      </c>
      <c r="B30" s="6"/>
      <c r="C30" s="7" t="s">
        <v>189</v>
      </c>
      <c r="D30" s="8"/>
      <c r="E30" s="8"/>
      <c r="F30" s="8"/>
      <c r="G30" s="8"/>
      <c r="H30" s="8" t="s">
        <v>212</v>
      </c>
      <c r="I30" s="8"/>
      <c r="J30" s="8"/>
      <c r="K30" s="8">
        <v>18751.060000000001</v>
      </c>
      <c r="L30" s="8"/>
      <c r="M30" s="8"/>
      <c r="N30" s="8"/>
      <c r="O30" s="8">
        <v>921</v>
      </c>
      <c r="P30" s="8"/>
      <c r="Q30" s="8"/>
      <c r="R30" s="8"/>
      <c r="S30" s="8"/>
      <c r="T30" s="8"/>
      <c r="U30" s="8"/>
      <c r="V30" s="8"/>
      <c r="W30" s="8"/>
    </row>
    <row r="31" spans="1:23" ht="16.5" x14ac:dyDescent="0.15">
      <c r="A31" s="6" t="s">
        <v>151</v>
      </c>
      <c r="B31" s="6"/>
      <c r="C31" s="7" t="s">
        <v>151</v>
      </c>
      <c r="D31" s="8"/>
      <c r="E31" s="8"/>
      <c r="F31" s="8">
        <v>22745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16.5" x14ac:dyDescent="0.15">
      <c r="A32" s="6" t="s">
        <v>138</v>
      </c>
      <c r="B32" s="6" t="s">
        <v>165</v>
      </c>
      <c r="C32" s="7" t="s">
        <v>190</v>
      </c>
      <c r="D32" s="8">
        <v>1</v>
      </c>
      <c r="E32" s="8"/>
      <c r="F32" s="8">
        <v>109482.5</v>
      </c>
      <c r="G32" s="8">
        <v>312383.86</v>
      </c>
      <c r="H32" s="8">
        <v>12005.44</v>
      </c>
      <c r="I32" s="8">
        <v>31272.9</v>
      </c>
      <c r="J32" s="8">
        <v>55887.97</v>
      </c>
      <c r="K32" s="8">
        <v>35404.44</v>
      </c>
      <c r="L32" s="8">
        <v>51290.27</v>
      </c>
      <c r="M32" s="8">
        <v>178.32</v>
      </c>
      <c r="N32" s="8">
        <v>652</v>
      </c>
      <c r="O32" s="8"/>
      <c r="P32" s="8">
        <v>85415.8</v>
      </c>
      <c r="Q32" s="8">
        <v>93936</v>
      </c>
      <c r="R32" s="8"/>
      <c r="S32" s="8"/>
      <c r="T32" s="8">
        <v>2014</v>
      </c>
      <c r="U32" s="8"/>
      <c r="V32" s="8">
        <v>9090.6</v>
      </c>
      <c r="W32" s="8"/>
    </row>
    <row r="33" spans="1:23" ht="16.5" x14ac:dyDescent="0.15">
      <c r="A33" s="6" t="s">
        <v>152</v>
      </c>
      <c r="B33" s="6"/>
      <c r="C33" s="7" t="s">
        <v>191</v>
      </c>
      <c r="D33" s="8">
        <v>88</v>
      </c>
      <c r="E33" s="8">
        <v>625.5</v>
      </c>
      <c r="F33" s="8">
        <v>3665.7</v>
      </c>
      <c r="G33" s="8">
        <v>41310.339999999997</v>
      </c>
      <c r="H33" s="8">
        <v>7312.2</v>
      </c>
      <c r="I33" s="8">
        <v>1306.5999999999999</v>
      </c>
      <c r="J33" s="8">
        <v>8092.59</v>
      </c>
      <c r="K33" s="8">
        <v>391500.57</v>
      </c>
      <c r="L33" s="8">
        <v>53334.03</v>
      </c>
      <c r="M33" s="8"/>
      <c r="N33" s="8">
        <v>2681.9</v>
      </c>
      <c r="O33" s="8">
        <v>21801</v>
      </c>
      <c r="P33" s="8">
        <v>10003.5</v>
      </c>
      <c r="Q33" s="8"/>
      <c r="R33" s="8">
        <v>939.2</v>
      </c>
      <c r="S33" s="8"/>
      <c r="T33" s="8">
        <v>208</v>
      </c>
      <c r="U33" s="8">
        <v>1723</v>
      </c>
      <c r="V33" s="8">
        <v>150</v>
      </c>
      <c r="W33" s="8">
        <v>3322</v>
      </c>
    </row>
    <row r="34" spans="1:23" ht="16.5" x14ac:dyDescent="0.15">
      <c r="A34" s="6"/>
      <c r="B34" s="6"/>
      <c r="C34" s="7" t="s">
        <v>192</v>
      </c>
      <c r="D34" s="8">
        <v>2068</v>
      </c>
      <c r="E34" s="8">
        <v>7062</v>
      </c>
      <c r="F34" s="8"/>
      <c r="G34" s="8">
        <v>256.64</v>
      </c>
      <c r="H34" s="8">
        <v>8</v>
      </c>
      <c r="I34" s="8"/>
      <c r="J34" s="8">
        <v>159.6</v>
      </c>
      <c r="K34" s="8">
        <v>55.28</v>
      </c>
      <c r="L34" s="8"/>
      <c r="M34" s="8"/>
      <c r="N34" s="8">
        <v>1077.5999999999999</v>
      </c>
      <c r="O34" s="8">
        <v>614</v>
      </c>
      <c r="P34" s="8" t="s">
        <v>212</v>
      </c>
      <c r="Q34" s="8"/>
      <c r="R34" s="8"/>
      <c r="S34" s="8"/>
      <c r="T34" s="8"/>
      <c r="U34" s="8"/>
      <c r="V34" s="8"/>
      <c r="W34" s="8">
        <v>1437</v>
      </c>
    </row>
    <row r="35" spans="1:23" ht="16.5" x14ac:dyDescent="0.15">
      <c r="A35" s="6" t="s">
        <v>153</v>
      </c>
      <c r="B35" s="6"/>
      <c r="C35" s="7" t="s">
        <v>193</v>
      </c>
      <c r="D35" s="8">
        <v>992</v>
      </c>
      <c r="E35" s="8">
        <v>4241.5</v>
      </c>
      <c r="F35" s="8">
        <v>47336.9</v>
      </c>
      <c r="G35" s="8">
        <v>11392.18</v>
      </c>
      <c r="H35" s="8">
        <v>26756.1</v>
      </c>
      <c r="I35" s="8">
        <v>16665.2</v>
      </c>
      <c r="J35" s="8">
        <v>4823.45</v>
      </c>
      <c r="K35" s="8">
        <v>30170.77</v>
      </c>
      <c r="L35" s="8">
        <v>5227.59</v>
      </c>
      <c r="M35" s="8"/>
      <c r="N35" s="8">
        <v>705</v>
      </c>
      <c r="O35" s="8">
        <v>18113</v>
      </c>
      <c r="P35" s="8">
        <v>1824</v>
      </c>
      <c r="Q35" s="8">
        <v>112</v>
      </c>
      <c r="R35" s="8">
        <v>860.5</v>
      </c>
      <c r="S35" s="8"/>
      <c r="T35" s="8">
        <v>2444</v>
      </c>
      <c r="U35" s="8"/>
      <c r="V35" s="8"/>
      <c r="W35" s="8">
        <v>1058</v>
      </c>
    </row>
    <row r="36" spans="1:23" ht="16.5" x14ac:dyDescent="0.15">
      <c r="A36" s="6"/>
      <c r="B36" s="6"/>
      <c r="C36" s="7" t="s">
        <v>194</v>
      </c>
      <c r="D36" s="8">
        <v>23</v>
      </c>
      <c r="E36" s="8">
        <v>117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</row>
    <row r="37" spans="1:23" ht="16.5" x14ac:dyDescent="0.15">
      <c r="A37" s="6" t="s">
        <v>154</v>
      </c>
      <c r="B37" s="6"/>
      <c r="C37" s="7" t="s">
        <v>195</v>
      </c>
      <c r="D37" s="8">
        <v>324</v>
      </c>
      <c r="E37" s="8">
        <v>1848.5</v>
      </c>
      <c r="F37" s="8">
        <v>200</v>
      </c>
      <c r="G37" s="8">
        <v>1195.1600000000001</v>
      </c>
      <c r="H37" s="8">
        <v>7220.7</v>
      </c>
      <c r="I37" s="8">
        <v>25136.400000000001</v>
      </c>
      <c r="J37" s="8">
        <v>2215.2800000000002</v>
      </c>
      <c r="K37" s="8">
        <v>13544.17</v>
      </c>
      <c r="L37" s="8">
        <v>6177.88</v>
      </c>
      <c r="M37" s="8"/>
      <c r="N37" s="8">
        <v>3451.3</v>
      </c>
      <c r="O37" s="8">
        <v>1228</v>
      </c>
      <c r="P37" s="8">
        <v>438.3</v>
      </c>
      <c r="Q37" s="8"/>
      <c r="R37" s="8"/>
      <c r="S37" s="8"/>
      <c r="T37" s="8"/>
      <c r="U37" s="8"/>
      <c r="V37" s="8">
        <v>12.5</v>
      </c>
      <c r="W37" s="8">
        <v>10638</v>
      </c>
    </row>
    <row r="38" spans="1:23" ht="16.5" x14ac:dyDescent="0.15">
      <c r="A38" s="6"/>
      <c r="B38" s="6"/>
      <c r="C38" s="7" t="s">
        <v>196</v>
      </c>
      <c r="D38" s="8">
        <v>5</v>
      </c>
      <c r="E38" s="8">
        <v>3</v>
      </c>
      <c r="F38" s="8">
        <v>348127.1</v>
      </c>
      <c r="G38" s="8"/>
      <c r="H38" s="8"/>
      <c r="I38" s="8"/>
      <c r="J38" s="8">
        <v>1845</v>
      </c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3" ht="16.5" x14ac:dyDescent="0.15">
      <c r="A39" s="6" t="s">
        <v>155</v>
      </c>
      <c r="B39" s="6"/>
      <c r="C39" s="7" t="s">
        <v>197</v>
      </c>
      <c r="D39" s="8">
        <v>381</v>
      </c>
      <c r="E39" s="8">
        <v>3850</v>
      </c>
      <c r="F39" s="8">
        <v>3723.5</v>
      </c>
      <c r="G39" s="8">
        <v>13965.32</v>
      </c>
      <c r="H39" s="8">
        <v>896</v>
      </c>
      <c r="I39" s="8">
        <v>243.8</v>
      </c>
      <c r="J39" s="8">
        <v>985.9</v>
      </c>
      <c r="K39" s="8">
        <v>27735.54</v>
      </c>
      <c r="L39" s="8">
        <v>16270.66</v>
      </c>
      <c r="M39" s="8"/>
      <c r="N39" s="8">
        <v>3940.4</v>
      </c>
      <c r="O39" s="8">
        <v>50188</v>
      </c>
      <c r="P39" s="8">
        <v>7774</v>
      </c>
      <c r="Q39" s="8"/>
      <c r="R39" s="8">
        <v>297.5</v>
      </c>
      <c r="S39" s="8"/>
      <c r="T39" s="8">
        <v>1420</v>
      </c>
      <c r="U39" s="8"/>
      <c r="V39" s="8">
        <v>732.5</v>
      </c>
      <c r="W39" s="8">
        <v>31903</v>
      </c>
    </row>
    <row r="40" spans="1:23" ht="16.5" x14ac:dyDescent="0.15">
      <c r="A40" s="6" t="s">
        <v>135</v>
      </c>
      <c r="B40" s="6"/>
      <c r="C40" s="7" t="s">
        <v>198</v>
      </c>
      <c r="D40" s="8">
        <v>235</v>
      </c>
      <c r="E40" s="8">
        <v>2893.3</v>
      </c>
      <c r="F40" s="8">
        <v>40</v>
      </c>
      <c r="G40" s="8">
        <v>358.72</v>
      </c>
      <c r="H40" s="8">
        <v>22589.8</v>
      </c>
      <c r="I40" s="8">
        <v>305.10000000000002</v>
      </c>
      <c r="J40" s="8">
        <v>382.2</v>
      </c>
      <c r="K40" s="8">
        <v>63</v>
      </c>
      <c r="L40" s="8">
        <v>64.44</v>
      </c>
      <c r="M40" s="8">
        <v>54956.75</v>
      </c>
      <c r="N40" s="8">
        <v>274.7</v>
      </c>
      <c r="O40" s="8">
        <v>1228</v>
      </c>
      <c r="P40" s="8">
        <v>76</v>
      </c>
      <c r="Q40" s="8"/>
      <c r="R40" s="8"/>
      <c r="S40" s="8"/>
      <c r="T40" s="8">
        <v>931</v>
      </c>
      <c r="U40" s="8"/>
      <c r="V40" s="8"/>
      <c r="W40" s="8">
        <v>479</v>
      </c>
    </row>
    <row r="41" spans="1:23" ht="16.5" x14ac:dyDescent="0.15">
      <c r="A41" s="6" t="s">
        <v>152</v>
      </c>
      <c r="B41" s="6" t="s">
        <v>152</v>
      </c>
      <c r="C41" s="7" t="s">
        <v>199</v>
      </c>
      <c r="D41" s="8">
        <v>13</v>
      </c>
      <c r="E41" s="8">
        <v>39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</row>
    <row r="42" spans="1:23" ht="16.5" x14ac:dyDescent="0.15">
      <c r="A42" s="6"/>
      <c r="B42" s="6"/>
      <c r="C42" s="7" t="s">
        <v>200</v>
      </c>
      <c r="D42" s="8">
        <v>4764</v>
      </c>
      <c r="E42" s="8">
        <v>134</v>
      </c>
      <c r="F42" s="8">
        <v>14427.4</v>
      </c>
      <c r="G42" s="8">
        <v>162128.79999999999</v>
      </c>
      <c r="H42" s="8">
        <v>13941.91</v>
      </c>
      <c r="I42" s="8">
        <v>13982</v>
      </c>
      <c r="J42" s="8">
        <v>16560.990000000002</v>
      </c>
      <c r="K42" s="8">
        <v>289737.93</v>
      </c>
      <c r="L42" s="8">
        <v>78995.92</v>
      </c>
      <c r="M42" s="8">
        <v>762.09</v>
      </c>
      <c r="N42" s="8">
        <v>49419.8</v>
      </c>
      <c r="O42" s="8">
        <v>72754</v>
      </c>
      <c r="P42" s="8">
        <v>36873.4</v>
      </c>
      <c r="Q42" s="8">
        <v>1687</v>
      </c>
      <c r="R42" s="8">
        <v>9797.6</v>
      </c>
      <c r="S42" s="8"/>
      <c r="T42" s="8">
        <v>3605.25</v>
      </c>
      <c r="U42" s="8">
        <v>2286</v>
      </c>
      <c r="V42" s="8">
        <v>4197.5</v>
      </c>
      <c r="W42" s="8">
        <v>29020</v>
      </c>
    </row>
    <row r="43" spans="1:23" ht="16.5" x14ac:dyDescent="0.15">
      <c r="A43" s="6" t="s">
        <v>156</v>
      </c>
      <c r="B43" s="6"/>
      <c r="C43" s="7" t="s">
        <v>201</v>
      </c>
      <c r="D43" s="8">
        <v>214</v>
      </c>
      <c r="E43" s="8">
        <v>1156.5</v>
      </c>
      <c r="F43" s="8">
        <v>2981.4</v>
      </c>
      <c r="G43" s="8">
        <v>9719.86</v>
      </c>
      <c r="H43" s="8">
        <v>544.5</v>
      </c>
      <c r="I43" s="8">
        <v>3183.9</v>
      </c>
      <c r="J43" s="8">
        <v>1473.94</v>
      </c>
      <c r="K43" s="8">
        <v>2474.86</v>
      </c>
      <c r="L43" s="8">
        <v>3911.13</v>
      </c>
      <c r="M43" s="8"/>
      <c r="N43" s="8">
        <v>1471.1</v>
      </c>
      <c r="O43" s="8">
        <v>3861</v>
      </c>
      <c r="P43" s="8">
        <v>5863.2</v>
      </c>
      <c r="Q43" s="8">
        <v>336</v>
      </c>
      <c r="R43" s="8">
        <v>595</v>
      </c>
      <c r="S43" s="8"/>
      <c r="T43" s="8">
        <v>80</v>
      </c>
      <c r="U43" s="8"/>
      <c r="V43" s="8">
        <v>112.5</v>
      </c>
      <c r="W43" s="8">
        <v>1406</v>
      </c>
    </row>
    <row r="44" spans="1:23" ht="16.5" x14ac:dyDescent="0.15">
      <c r="A44" s="6" t="s">
        <v>157</v>
      </c>
      <c r="B44" s="6"/>
      <c r="C44" s="7" t="s">
        <v>202</v>
      </c>
      <c r="D44" s="8">
        <v>416</v>
      </c>
      <c r="E44" s="8">
        <v>4927.5</v>
      </c>
      <c r="F44" s="8">
        <v>2953.5</v>
      </c>
      <c r="G44" s="8">
        <v>22648.28</v>
      </c>
      <c r="H44" s="8">
        <v>674.3</v>
      </c>
      <c r="I44" s="8"/>
      <c r="J44" s="8">
        <v>3139.3</v>
      </c>
      <c r="K44" s="8">
        <v>19694.73</v>
      </c>
      <c r="L44" s="8">
        <v>7924.45</v>
      </c>
      <c r="M44" s="8"/>
      <c r="N44" s="8">
        <v>3299.7</v>
      </c>
      <c r="O44" s="8">
        <v>13136</v>
      </c>
      <c r="P44" s="8">
        <v>18962</v>
      </c>
      <c r="Q44" s="8"/>
      <c r="R44" s="8"/>
      <c r="S44" s="8"/>
      <c r="T44" s="8">
        <v>120</v>
      </c>
      <c r="U44" s="8"/>
      <c r="V44" s="8">
        <v>7217.5</v>
      </c>
      <c r="W44" s="8">
        <v>2116</v>
      </c>
    </row>
    <row r="45" spans="1:23" ht="16.5" x14ac:dyDescent="0.15">
      <c r="A45" s="6" t="s">
        <v>158</v>
      </c>
      <c r="B45" s="6"/>
      <c r="C45" s="7" t="s">
        <v>203</v>
      </c>
      <c r="D45" s="8">
        <v>1490</v>
      </c>
      <c r="E45" s="8">
        <v>5234.5</v>
      </c>
      <c r="F45" s="8">
        <v>2639.3</v>
      </c>
      <c r="G45" s="8">
        <v>558.64</v>
      </c>
      <c r="H45" s="8">
        <v>104345.4</v>
      </c>
      <c r="I45" s="8">
        <v>119616.2</v>
      </c>
      <c r="J45" s="8">
        <v>4023.87</v>
      </c>
      <c r="K45" s="8">
        <v>5803.17</v>
      </c>
      <c r="L45" s="8">
        <v>37.46</v>
      </c>
      <c r="M45" s="8"/>
      <c r="N45" s="8"/>
      <c r="O45" s="8">
        <v>5851</v>
      </c>
      <c r="P45" s="8">
        <v>114</v>
      </c>
      <c r="Q45" s="8">
        <v>112</v>
      </c>
      <c r="R45" s="8"/>
      <c r="S45" s="8"/>
      <c r="T45" s="8">
        <v>235</v>
      </c>
      <c r="U45" s="8"/>
      <c r="V45" s="8">
        <v>12.5</v>
      </c>
      <c r="W45" s="8"/>
    </row>
    <row r="46" spans="1:23" ht="16.5" x14ac:dyDescent="0.15">
      <c r="A46" s="6" t="s">
        <v>159</v>
      </c>
      <c r="B46" s="6"/>
      <c r="C46" s="7" t="s">
        <v>204</v>
      </c>
      <c r="D46" s="8">
        <v>24</v>
      </c>
      <c r="E46" s="8">
        <v>85.5</v>
      </c>
      <c r="F46" s="8">
        <v>60</v>
      </c>
      <c r="G46" s="8"/>
      <c r="H46" s="8">
        <v>1.6</v>
      </c>
      <c r="I46" s="8">
        <v>100</v>
      </c>
      <c r="J46" s="8">
        <v>292.2</v>
      </c>
      <c r="K46" s="8">
        <v>7.8</v>
      </c>
      <c r="L46" s="8"/>
      <c r="M46" s="8"/>
      <c r="N46" s="8">
        <v>640</v>
      </c>
      <c r="O46" s="8"/>
      <c r="P46" s="8">
        <v>1235</v>
      </c>
      <c r="Q46" s="8"/>
      <c r="R46" s="8"/>
      <c r="S46" s="8"/>
      <c r="T46" s="8"/>
      <c r="U46" s="8"/>
      <c r="V46" s="8"/>
      <c r="W46" s="8"/>
    </row>
    <row r="47" spans="1:23" ht="16.5" x14ac:dyDescent="0.15">
      <c r="A47" s="6"/>
      <c r="B47" s="6"/>
      <c r="C47" s="7" t="s">
        <v>205</v>
      </c>
      <c r="D47" s="8" t="s">
        <v>212</v>
      </c>
      <c r="E47" s="8" t="s">
        <v>212</v>
      </c>
      <c r="F47" s="8">
        <v>32013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23" ht="16.5" x14ac:dyDescent="0.15">
      <c r="A48" s="6" t="s">
        <v>160</v>
      </c>
      <c r="B48" s="6"/>
      <c r="C48" s="7" t="s">
        <v>160</v>
      </c>
      <c r="D48" s="8"/>
      <c r="E48" s="8"/>
      <c r="F48" s="8">
        <v>3</v>
      </c>
      <c r="G48" s="8"/>
      <c r="H48" s="8">
        <v>216.9</v>
      </c>
      <c r="I48" s="8">
        <v>6439.4</v>
      </c>
      <c r="J48" s="8">
        <v>21988.23</v>
      </c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23" ht="16.5" x14ac:dyDescent="0.15">
      <c r="A49" s="6" t="s">
        <v>161</v>
      </c>
      <c r="B49" s="6" t="s">
        <v>161</v>
      </c>
      <c r="C49" s="7" t="s">
        <v>161</v>
      </c>
      <c r="D49" s="8">
        <v>1675</v>
      </c>
      <c r="E49" s="8">
        <v>8662</v>
      </c>
      <c r="F49" s="8">
        <v>7126.65</v>
      </c>
      <c r="G49" s="8">
        <v>79740.12</v>
      </c>
      <c r="H49" s="8">
        <v>75840.89</v>
      </c>
      <c r="I49" s="8">
        <v>6541.6</v>
      </c>
      <c r="J49" s="8">
        <v>33669.550000000003</v>
      </c>
      <c r="K49" s="8">
        <v>149117.95000000001</v>
      </c>
      <c r="L49" s="8">
        <v>52460.93</v>
      </c>
      <c r="M49" s="8"/>
      <c r="N49" s="8">
        <v>37493.5</v>
      </c>
      <c r="O49" s="8">
        <v>133839</v>
      </c>
      <c r="P49" s="8">
        <v>18478.3</v>
      </c>
      <c r="Q49" s="8"/>
      <c r="R49" s="8"/>
      <c r="S49" s="8"/>
      <c r="T49" s="8">
        <v>12765.29</v>
      </c>
      <c r="U49" s="8">
        <v>6258.99</v>
      </c>
      <c r="V49" s="8">
        <v>4439.5</v>
      </c>
      <c r="W49" s="8">
        <v>7864</v>
      </c>
    </row>
    <row r="50" spans="1:23" ht="16.5" x14ac:dyDescent="0.15">
      <c r="A50" s="6" t="s">
        <v>162</v>
      </c>
      <c r="B50" s="6"/>
      <c r="C50" s="7" t="s">
        <v>206</v>
      </c>
      <c r="D50" s="8">
        <v>126</v>
      </c>
      <c r="E50" s="8">
        <v>778.5</v>
      </c>
      <c r="F50" s="8">
        <v>940</v>
      </c>
      <c r="G50" s="8">
        <v>56891.42</v>
      </c>
      <c r="H50" s="8">
        <v>1086.5999999999999</v>
      </c>
      <c r="I50" s="8"/>
      <c r="J50" s="8">
        <v>4432</v>
      </c>
      <c r="K50" s="8">
        <v>202257.17</v>
      </c>
      <c r="L50" s="8">
        <v>22019.87</v>
      </c>
      <c r="M50" s="8">
        <v>30764.51</v>
      </c>
      <c r="N50" s="8">
        <v>1424.3</v>
      </c>
      <c r="O50" s="8">
        <v>5206</v>
      </c>
      <c r="P50" s="8">
        <v>2482.1999999999998</v>
      </c>
      <c r="Q50" s="8">
        <v>112</v>
      </c>
      <c r="R50" s="8">
        <v>172.1</v>
      </c>
      <c r="S50" s="8"/>
      <c r="T50" s="8">
        <v>194</v>
      </c>
      <c r="U50" s="8"/>
      <c r="V50" s="8">
        <v>225</v>
      </c>
      <c r="W50" s="8">
        <v>14886</v>
      </c>
    </row>
    <row r="51" spans="1:23" ht="16.5" x14ac:dyDescent="0.15">
      <c r="A51" s="6" t="s">
        <v>149</v>
      </c>
      <c r="B51" s="6"/>
      <c r="C51" s="7" t="s">
        <v>207</v>
      </c>
      <c r="D51" s="8">
        <v>15</v>
      </c>
      <c r="E51" s="8">
        <v>210</v>
      </c>
      <c r="F51" s="8"/>
      <c r="G51" s="8">
        <v>23.1</v>
      </c>
      <c r="H51" s="8">
        <v>3467.17</v>
      </c>
      <c r="I51" s="8"/>
      <c r="J51" s="8"/>
      <c r="K51" s="8">
        <v>137.32</v>
      </c>
      <c r="L51" s="8">
        <v>300.27999999999997</v>
      </c>
      <c r="M51" s="8">
        <v>11066.92</v>
      </c>
      <c r="N51" s="8">
        <v>129.19999999999999</v>
      </c>
      <c r="O51" s="8"/>
      <c r="P51" s="8"/>
      <c r="Q51" s="8"/>
      <c r="R51" s="8"/>
      <c r="S51" s="8"/>
      <c r="T51" s="8">
        <v>15</v>
      </c>
      <c r="U51" s="8"/>
      <c r="V51" s="8"/>
      <c r="W51" s="8"/>
    </row>
    <row r="52" spans="1:23" ht="16.5" x14ac:dyDescent="0.15">
      <c r="A52" s="6" t="s">
        <v>143</v>
      </c>
      <c r="B52" s="6"/>
      <c r="C52" s="7" t="s">
        <v>208</v>
      </c>
      <c r="D52" s="8"/>
      <c r="E52" s="8"/>
      <c r="F52" s="8"/>
      <c r="G52" s="8">
        <v>151.69999999999999</v>
      </c>
      <c r="H52" s="8">
        <v>5614.6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ht="16.5" x14ac:dyDescent="0.15">
      <c r="A53" s="6" t="s">
        <v>163</v>
      </c>
      <c r="B53" s="6"/>
      <c r="C53" s="7" t="s">
        <v>209</v>
      </c>
      <c r="D53" s="8">
        <v>6</v>
      </c>
      <c r="E53" s="8">
        <v>27</v>
      </c>
      <c r="F53" s="8">
        <v>40</v>
      </c>
      <c r="G53" s="8">
        <v>1470</v>
      </c>
      <c r="H53" s="8">
        <v>57</v>
      </c>
      <c r="I53" s="8">
        <v>243.8</v>
      </c>
      <c r="J53" s="8">
        <v>655.20000000000005</v>
      </c>
      <c r="K53" s="8">
        <v>105.01</v>
      </c>
      <c r="L53" s="8">
        <v>101.7</v>
      </c>
      <c r="M53" s="8"/>
      <c r="N53" s="8">
        <v>184.5</v>
      </c>
      <c r="O53" s="8">
        <v>2283</v>
      </c>
      <c r="P53" s="8">
        <v>202.5</v>
      </c>
      <c r="Q53" s="8"/>
      <c r="R53" s="8">
        <v>297.5</v>
      </c>
      <c r="S53" s="8"/>
      <c r="T53" s="8"/>
      <c r="U53" s="8"/>
      <c r="V53" s="8">
        <v>12.5</v>
      </c>
      <c r="W53" s="8"/>
    </row>
    <row r="54" spans="1:23" ht="16.5" x14ac:dyDescent="0.15">
      <c r="A54" s="6" t="s">
        <v>138</v>
      </c>
      <c r="B54" s="45"/>
      <c r="C54" s="7" t="s">
        <v>210</v>
      </c>
      <c r="D54" s="8">
        <v>3987</v>
      </c>
      <c r="E54" s="8">
        <v>12186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</row>
    <row r="55" spans="1:23" ht="16.5" x14ac:dyDescent="0.15">
      <c r="A55" s="6" t="s">
        <v>138</v>
      </c>
      <c r="B55" s="6"/>
      <c r="C55" s="7" t="s">
        <v>211</v>
      </c>
      <c r="D55" s="8" t="s">
        <v>212</v>
      </c>
      <c r="E55" s="8" t="s">
        <v>212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107"/>
  <sheetViews>
    <sheetView workbookViewId="0">
      <selection activeCell="C5" sqref="C5:BK107"/>
    </sheetView>
  </sheetViews>
  <sheetFormatPr defaultRowHeight="13.5" x14ac:dyDescent="0.15"/>
  <cols>
    <col min="1" max="1" width="13.25" customWidth="1"/>
    <col min="2" max="2" width="15.375" customWidth="1"/>
    <col min="3" max="3" width="17.5" bestFit="1" customWidth="1"/>
    <col min="4" max="4" width="13.125" customWidth="1"/>
    <col min="5" max="5" width="11.375" customWidth="1"/>
    <col min="7" max="7" width="10.375" customWidth="1"/>
  </cols>
  <sheetData>
    <row r="1" spans="1:63" ht="42" customHeight="1" x14ac:dyDescent="0.15">
      <c r="A1" s="80" t="s">
        <v>53</v>
      </c>
      <c r="B1" s="80"/>
      <c r="C1" s="80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63" ht="25.5" customHeight="1" x14ac:dyDescent="0.25">
      <c r="A2" s="1"/>
      <c r="B2" s="1"/>
      <c r="C2" s="2" t="s">
        <v>0</v>
      </c>
      <c r="D2" s="53"/>
      <c r="E2" s="53"/>
      <c r="F2" s="53"/>
      <c r="G2" s="53"/>
      <c r="H2" s="53"/>
      <c r="I2" s="53"/>
      <c r="J2" s="53"/>
      <c r="K2" s="53"/>
      <c r="L2" s="53">
        <v>0.7</v>
      </c>
      <c r="M2" s="53">
        <v>1</v>
      </c>
      <c r="N2" s="53">
        <v>1</v>
      </c>
      <c r="O2" s="53"/>
      <c r="P2" s="53">
        <v>0.7</v>
      </c>
      <c r="Q2" s="53">
        <v>0.7</v>
      </c>
      <c r="R2" s="53">
        <v>0.7</v>
      </c>
      <c r="S2" s="53"/>
      <c r="T2" s="53">
        <v>1</v>
      </c>
      <c r="U2" s="53">
        <v>0.7</v>
      </c>
      <c r="V2" s="53">
        <v>0.7</v>
      </c>
      <c r="W2" s="53">
        <v>0.7</v>
      </c>
      <c r="X2" s="53">
        <v>0.7</v>
      </c>
      <c r="Y2" s="53">
        <v>1</v>
      </c>
      <c r="Z2" s="53">
        <v>0.7</v>
      </c>
      <c r="AA2" s="53">
        <v>0.7</v>
      </c>
      <c r="AB2" s="53"/>
      <c r="AC2" s="53">
        <v>0.7</v>
      </c>
      <c r="AD2" s="53"/>
      <c r="AE2" s="53">
        <v>1</v>
      </c>
      <c r="AF2" s="53">
        <v>0.7</v>
      </c>
      <c r="AG2" s="53">
        <v>1</v>
      </c>
      <c r="AH2" s="53">
        <v>0.7</v>
      </c>
      <c r="AI2" s="53"/>
      <c r="AJ2" s="53"/>
      <c r="AK2" s="53"/>
      <c r="AL2" s="53">
        <v>1</v>
      </c>
      <c r="AM2" s="53">
        <v>0.3</v>
      </c>
      <c r="AN2" s="53">
        <v>1</v>
      </c>
      <c r="AO2" s="53">
        <v>0.7</v>
      </c>
      <c r="AP2" s="53"/>
      <c r="AQ2" s="53">
        <v>0.8</v>
      </c>
      <c r="AR2" s="53">
        <v>1</v>
      </c>
      <c r="AS2" s="53">
        <v>1</v>
      </c>
      <c r="AT2" s="53">
        <v>1</v>
      </c>
      <c r="AU2" s="53"/>
      <c r="AV2" s="53">
        <v>1</v>
      </c>
      <c r="AW2" s="53"/>
      <c r="AX2" s="53">
        <v>1</v>
      </c>
      <c r="AY2" s="53"/>
      <c r="AZ2" s="53"/>
      <c r="BA2" s="53">
        <v>1</v>
      </c>
      <c r="BB2" s="53"/>
      <c r="BC2" s="53"/>
      <c r="BD2" s="53">
        <v>1</v>
      </c>
      <c r="BE2" s="53"/>
      <c r="BF2" s="53"/>
      <c r="BG2" s="53">
        <v>1</v>
      </c>
      <c r="BH2" s="53"/>
      <c r="BI2" s="53"/>
      <c r="BJ2" s="53"/>
      <c r="BK2" s="53"/>
    </row>
    <row r="3" spans="1:63" ht="22.5" customHeight="1" x14ac:dyDescent="0.25">
      <c r="A3" s="1"/>
      <c r="B3" s="1"/>
      <c r="C3" s="2" t="s">
        <v>1</v>
      </c>
      <c r="D3" s="53"/>
      <c r="E3" s="53"/>
      <c r="F3" s="53"/>
      <c r="G3" s="53"/>
      <c r="H3" s="53"/>
      <c r="I3" s="53">
        <v>1</v>
      </c>
      <c r="J3" s="53"/>
      <c r="K3" s="53">
        <v>1</v>
      </c>
      <c r="L3" s="53">
        <v>0.7</v>
      </c>
      <c r="M3" s="53">
        <v>1</v>
      </c>
      <c r="N3" s="53">
        <v>1</v>
      </c>
      <c r="O3" s="53"/>
      <c r="P3" s="53">
        <v>0.7</v>
      </c>
      <c r="Q3" s="53">
        <v>0.7</v>
      </c>
      <c r="R3" s="53">
        <v>0.7</v>
      </c>
      <c r="S3" s="53"/>
      <c r="T3" s="53">
        <v>1</v>
      </c>
      <c r="U3" s="53">
        <v>0.7</v>
      </c>
      <c r="V3" s="53">
        <v>0.7</v>
      </c>
      <c r="W3" s="53">
        <v>0.7</v>
      </c>
      <c r="X3" s="53">
        <v>0.7</v>
      </c>
      <c r="Y3" s="53">
        <v>1</v>
      </c>
      <c r="Z3" s="53">
        <v>0.7</v>
      </c>
      <c r="AA3" s="53">
        <v>0.7</v>
      </c>
      <c r="AB3" s="53"/>
      <c r="AC3" s="53">
        <v>0.7</v>
      </c>
      <c r="AD3" s="53"/>
      <c r="AE3" s="53">
        <v>1</v>
      </c>
      <c r="AF3" s="53">
        <v>0.7</v>
      </c>
      <c r="AG3" s="53">
        <v>1</v>
      </c>
      <c r="AH3" s="53">
        <v>0.7</v>
      </c>
      <c r="AI3" s="53">
        <v>0.7</v>
      </c>
      <c r="AJ3" s="53">
        <v>1</v>
      </c>
      <c r="AK3" s="53"/>
      <c r="AL3" s="53">
        <v>1</v>
      </c>
      <c r="AM3" s="53">
        <v>0.7</v>
      </c>
      <c r="AN3" s="53">
        <v>1</v>
      </c>
      <c r="AO3" s="53">
        <v>0.7</v>
      </c>
      <c r="AP3" s="53"/>
      <c r="AQ3" s="53">
        <v>0.8</v>
      </c>
      <c r="AR3" s="53">
        <v>1</v>
      </c>
      <c r="AS3" s="53">
        <v>1</v>
      </c>
      <c r="AT3" s="53">
        <v>1</v>
      </c>
      <c r="AU3" s="53"/>
      <c r="AV3" s="53">
        <v>1</v>
      </c>
      <c r="AW3" s="53"/>
      <c r="AX3" s="53">
        <v>1</v>
      </c>
      <c r="AY3" s="53"/>
      <c r="AZ3" s="53"/>
      <c r="BA3" s="53">
        <v>1</v>
      </c>
      <c r="BB3" s="53"/>
      <c r="BC3" s="53"/>
      <c r="BD3" s="53">
        <v>1</v>
      </c>
      <c r="BE3" s="53"/>
      <c r="BF3" s="53"/>
      <c r="BG3" s="53">
        <v>1</v>
      </c>
      <c r="BH3" s="53"/>
      <c r="BI3" s="53"/>
      <c r="BJ3" s="53"/>
      <c r="BK3" s="53"/>
    </row>
    <row r="4" spans="1:63" ht="33" x14ac:dyDescent="0.15">
      <c r="A4" s="4" t="s">
        <v>2</v>
      </c>
      <c r="B4" s="4" t="s">
        <v>3</v>
      </c>
      <c r="C4" s="5" t="s">
        <v>4</v>
      </c>
      <c r="D4" s="41" t="s">
        <v>214</v>
      </c>
      <c r="E4" s="41" t="s">
        <v>215</v>
      </c>
      <c r="F4" s="41" t="s">
        <v>263</v>
      </c>
      <c r="G4" s="41" t="s">
        <v>264</v>
      </c>
      <c r="H4" s="41" t="s">
        <v>265</v>
      </c>
      <c r="I4" s="41" t="s">
        <v>266</v>
      </c>
      <c r="J4" s="41" t="s">
        <v>267</v>
      </c>
      <c r="K4" s="41" t="s">
        <v>268</v>
      </c>
      <c r="L4" s="41" t="s">
        <v>269</v>
      </c>
      <c r="M4" s="41" t="s">
        <v>270</v>
      </c>
      <c r="N4" s="41" t="s">
        <v>224</v>
      </c>
      <c r="O4" s="41" t="s">
        <v>271</v>
      </c>
      <c r="P4" s="41" t="s">
        <v>217</v>
      </c>
      <c r="Q4" s="41" t="s">
        <v>218</v>
      </c>
      <c r="R4" s="41" t="s">
        <v>272</v>
      </c>
      <c r="S4" s="41" t="s">
        <v>273</v>
      </c>
      <c r="T4" s="41" t="s">
        <v>274</v>
      </c>
      <c r="U4" s="41" t="s">
        <v>275</v>
      </c>
      <c r="V4" s="41" t="s">
        <v>276</v>
      </c>
      <c r="W4" s="41" t="s">
        <v>277</v>
      </c>
      <c r="X4" s="41" t="s">
        <v>278</v>
      </c>
      <c r="Y4" s="41" t="s">
        <v>279</v>
      </c>
      <c r="Z4" s="41" t="s">
        <v>280</v>
      </c>
      <c r="AA4" s="41" t="s">
        <v>281</v>
      </c>
      <c r="AB4" s="41" t="s">
        <v>282</v>
      </c>
      <c r="AC4" s="41" t="s">
        <v>220</v>
      </c>
      <c r="AD4" s="41" t="s">
        <v>283</v>
      </c>
      <c r="AE4" s="41" t="s">
        <v>284</v>
      </c>
      <c r="AF4" s="41" t="s">
        <v>285</v>
      </c>
      <c r="AG4" s="41" t="s">
        <v>223</v>
      </c>
      <c r="AH4" s="41" t="s">
        <v>286</v>
      </c>
      <c r="AI4" s="41" t="s">
        <v>287</v>
      </c>
      <c r="AJ4" s="41" t="s">
        <v>288</v>
      </c>
      <c r="AK4" s="41" t="s">
        <v>289</v>
      </c>
      <c r="AL4" s="41" t="s">
        <v>290</v>
      </c>
      <c r="AM4" s="41" t="s">
        <v>291</v>
      </c>
      <c r="AN4" s="41" t="s">
        <v>292</v>
      </c>
      <c r="AO4" s="41" t="s">
        <v>293</v>
      </c>
      <c r="AP4" s="41" t="s">
        <v>294</v>
      </c>
      <c r="AQ4" s="41" t="s">
        <v>295</v>
      </c>
      <c r="AR4" s="41" t="s">
        <v>296</v>
      </c>
      <c r="AS4" s="41" t="s">
        <v>297</v>
      </c>
      <c r="AT4" s="41" t="s">
        <v>298</v>
      </c>
      <c r="AU4" s="41" t="s">
        <v>299</v>
      </c>
      <c r="AV4" s="41" t="s">
        <v>300</v>
      </c>
      <c r="AW4" s="41" t="s">
        <v>301</v>
      </c>
      <c r="AX4" s="41" t="s">
        <v>302</v>
      </c>
      <c r="AY4" s="41" t="s">
        <v>303</v>
      </c>
      <c r="AZ4" s="41" t="s">
        <v>304</v>
      </c>
      <c r="BA4" s="41" t="s">
        <v>305</v>
      </c>
      <c r="BB4" s="41" t="s">
        <v>306</v>
      </c>
      <c r="BC4" s="41" t="s">
        <v>307</v>
      </c>
      <c r="BD4" s="41" t="s">
        <v>308</v>
      </c>
      <c r="BE4" s="41" t="s">
        <v>309</v>
      </c>
      <c r="BF4" s="41" t="s">
        <v>310</v>
      </c>
      <c r="BG4" s="41" t="s">
        <v>311</v>
      </c>
      <c r="BH4" s="41" t="s">
        <v>312</v>
      </c>
      <c r="BI4" s="41" t="s">
        <v>313</v>
      </c>
      <c r="BJ4" s="41" t="s">
        <v>314</v>
      </c>
      <c r="BK4" s="41" t="s">
        <v>315</v>
      </c>
    </row>
    <row r="5" spans="1:63" ht="16.5" x14ac:dyDescent="0.3">
      <c r="A5" s="46"/>
      <c r="B5" s="47"/>
      <c r="C5" s="48" t="s">
        <v>227</v>
      </c>
      <c r="D5" s="50"/>
      <c r="E5" s="50"/>
      <c r="F5" s="50"/>
      <c r="G5" s="50"/>
      <c r="H5" s="50"/>
      <c r="I5" s="50">
        <v>1</v>
      </c>
      <c r="J5" s="50"/>
      <c r="K5" s="50">
        <v>3</v>
      </c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</row>
    <row r="6" spans="1:63" ht="16.5" x14ac:dyDescent="0.3">
      <c r="A6" s="46"/>
      <c r="B6" s="47"/>
      <c r="C6" s="48" t="s">
        <v>228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>
        <v>5.78</v>
      </c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</row>
    <row r="7" spans="1:63" ht="16.5" x14ac:dyDescent="0.3">
      <c r="A7" s="46"/>
      <c r="B7" s="47"/>
      <c r="C7" s="48" t="s">
        <v>229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</row>
    <row r="8" spans="1:63" ht="16.5" x14ac:dyDescent="0.3">
      <c r="A8" s="46"/>
      <c r="B8" s="47"/>
      <c r="C8" s="48" t="s">
        <v>200</v>
      </c>
      <c r="D8" s="50"/>
      <c r="E8" s="50"/>
      <c r="F8" s="50"/>
      <c r="G8" s="50"/>
      <c r="H8" s="50"/>
      <c r="I8" s="54">
        <v>4763</v>
      </c>
      <c r="J8" s="50"/>
      <c r="K8" s="50">
        <v>93</v>
      </c>
      <c r="L8" s="50"/>
      <c r="M8" s="50"/>
      <c r="N8" s="50"/>
      <c r="O8" s="50"/>
      <c r="P8" s="50"/>
      <c r="Q8" s="50"/>
      <c r="R8" s="50"/>
      <c r="S8" s="50"/>
      <c r="T8" s="50"/>
      <c r="U8" s="50"/>
      <c r="V8" s="50">
        <v>66.5</v>
      </c>
      <c r="W8" s="50"/>
      <c r="X8" s="50"/>
      <c r="Y8" s="50"/>
      <c r="Z8" s="50"/>
      <c r="AA8" s="50"/>
      <c r="AB8" s="50"/>
      <c r="AC8" s="50"/>
      <c r="AD8" s="50"/>
      <c r="AE8" s="50"/>
      <c r="AF8" s="50">
        <v>121</v>
      </c>
      <c r="AG8" s="50"/>
      <c r="AH8" s="54">
        <v>3077.9</v>
      </c>
      <c r="AI8" s="50">
        <v>112.6</v>
      </c>
      <c r="AJ8" s="50">
        <v>50</v>
      </c>
      <c r="AK8" s="50"/>
      <c r="AL8" s="50"/>
      <c r="AM8" s="50">
        <v>20</v>
      </c>
      <c r="AN8" s="50"/>
      <c r="AO8" s="50"/>
      <c r="AP8" s="50"/>
      <c r="AQ8" s="50"/>
      <c r="AR8" s="50">
        <v>325.5</v>
      </c>
      <c r="AS8" s="50"/>
      <c r="AT8" s="50"/>
      <c r="AU8" s="50"/>
      <c r="AV8" s="50">
        <v>285</v>
      </c>
      <c r="AW8" s="50"/>
      <c r="AX8" s="50"/>
      <c r="AY8" s="50"/>
      <c r="AZ8" s="50"/>
      <c r="BA8" s="50"/>
      <c r="BB8" s="50"/>
      <c r="BC8" s="50"/>
      <c r="BD8" s="50"/>
      <c r="BE8" s="50"/>
      <c r="BF8" s="50">
        <v>996</v>
      </c>
      <c r="BG8" s="50"/>
      <c r="BH8" s="50"/>
      <c r="BI8" s="50"/>
      <c r="BJ8" s="50"/>
      <c r="BK8" s="50"/>
    </row>
    <row r="9" spans="1:63" ht="16.5" x14ac:dyDescent="0.3">
      <c r="A9" s="46" t="s">
        <v>161</v>
      </c>
      <c r="B9" s="47" t="s">
        <v>161</v>
      </c>
      <c r="C9" s="48" t="s">
        <v>161</v>
      </c>
      <c r="D9" s="50"/>
      <c r="E9" s="50"/>
      <c r="F9" s="50"/>
      <c r="G9" s="50"/>
      <c r="H9" s="50"/>
      <c r="I9" s="54">
        <v>1675</v>
      </c>
      <c r="J9" s="50"/>
      <c r="K9" s="54">
        <v>8812</v>
      </c>
      <c r="L9" s="54">
        <v>6127.6</v>
      </c>
      <c r="M9" s="50">
        <v>10.18</v>
      </c>
      <c r="N9" s="50"/>
      <c r="O9" s="50"/>
      <c r="P9" s="50"/>
      <c r="Q9" s="50"/>
      <c r="R9" s="50"/>
      <c r="S9" s="50"/>
      <c r="T9" s="50"/>
      <c r="U9" s="50"/>
      <c r="V9" s="54">
        <v>1202.5</v>
      </c>
      <c r="W9" s="54">
        <v>3859.5</v>
      </c>
      <c r="X9" s="50"/>
      <c r="Y9" s="50">
        <v>44.5</v>
      </c>
      <c r="Z9" s="50"/>
      <c r="AA9" s="50"/>
      <c r="AB9" s="50"/>
      <c r="AC9" s="50"/>
      <c r="AD9" s="50"/>
      <c r="AE9" s="50">
        <v>329</v>
      </c>
      <c r="AF9" s="50">
        <v>546.75</v>
      </c>
      <c r="AG9" s="50"/>
      <c r="AH9" s="54">
        <v>36754.300000000003</v>
      </c>
      <c r="AI9" s="54">
        <v>2866.3</v>
      </c>
      <c r="AJ9" s="54">
        <v>2606.5</v>
      </c>
      <c r="AK9" s="50"/>
      <c r="AL9" s="50">
        <v>803</v>
      </c>
      <c r="AM9" s="50">
        <v>100</v>
      </c>
      <c r="AN9" s="50">
        <v>575.5</v>
      </c>
      <c r="AO9" s="50"/>
      <c r="AP9" s="50"/>
      <c r="AQ9" s="50"/>
      <c r="AR9" s="54">
        <v>21625.41</v>
      </c>
      <c r="AS9" s="50"/>
      <c r="AT9" s="54">
        <v>32875.949999999997</v>
      </c>
      <c r="AU9" s="54">
        <v>7800</v>
      </c>
      <c r="AV9" s="54">
        <v>6922.56</v>
      </c>
      <c r="AW9" s="50"/>
      <c r="AX9" s="50">
        <v>90</v>
      </c>
      <c r="AY9" s="50"/>
      <c r="AZ9" s="50"/>
      <c r="BA9" s="50">
        <v>170</v>
      </c>
      <c r="BB9" s="50"/>
      <c r="BC9" s="50"/>
      <c r="BD9" s="50"/>
      <c r="BE9" s="50"/>
      <c r="BF9" s="50"/>
      <c r="BG9" s="54">
        <v>4270</v>
      </c>
      <c r="BH9" s="50"/>
      <c r="BI9" s="50"/>
      <c r="BJ9" s="50"/>
      <c r="BK9" s="50"/>
    </row>
    <row r="10" spans="1:63" ht="16.5" x14ac:dyDescent="0.3">
      <c r="A10" s="46"/>
      <c r="B10" s="47"/>
      <c r="C10" s="48" t="s">
        <v>178</v>
      </c>
      <c r="D10" s="50"/>
      <c r="E10" s="50"/>
      <c r="F10" s="50"/>
      <c r="G10" s="50"/>
      <c r="H10" s="50"/>
      <c r="I10" s="54">
        <v>2883</v>
      </c>
      <c r="J10" s="50"/>
      <c r="K10" s="54">
        <v>6741</v>
      </c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>
        <v>11.8</v>
      </c>
      <c r="AF10" s="50"/>
      <c r="AG10" s="50"/>
      <c r="AH10" s="54">
        <v>2391.5</v>
      </c>
      <c r="AI10" s="50"/>
      <c r="AJ10" s="50"/>
      <c r="AK10" s="50"/>
      <c r="AL10" s="50"/>
      <c r="AM10" s="50"/>
      <c r="AN10" s="50"/>
      <c r="AO10" s="50"/>
      <c r="AP10" s="50"/>
      <c r="AQ10" s="50"/>
      <c r="AR10" s="54">
        <v>1051.03</v>
      </c>
      <c r="AS10" s="50"/>
      <c r="AT10" s="50"/>
      <c r="AU10" s="50"/>
      <c r="AV10" s="50">
        <v>650</v>
      </c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</row>
    <row r="11" spans="1:63" ht="16.5" x14ac:dyDescent="0.3">
      <c r="A11" s="46" t="s">
        <v>157</v>
      </c>
      <c r="B11" s="47"/>
      <c r="C11" s="48" t="s">
        <v>202</v>
      </c>
      <c r="D11" s="50"/>
      <c r="E11" s="50"/>
      <c r="F11" s="50"/>
      <c r="G11" s="50"/>
      <c r="H11" s="50"/>
      <c r="I11" s="50">
        <v>416</v>
      </c>
      <c r="J11" s="50"/>
      <c r="K11" s="54">
        <v>4927.5</v>
      </c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>
        <v>185</v>
      </c>
      <c r="X11" s="50"/>
      <c r="Y11" s="50"/>
      <c r="Z11" s="50"/>
      <c r="AA11" s="50"/>
      <c r="AB11" s="50"/>
      <c r="AC11" s="50"/>
      <c r="AD11" s="50"/>
      <c r="AE11" s="50"/>
      <c r="AF11" s="50">
        <v>726</v>
      </c>
      <c r="AG11" s="50"/>
      <c r="AH11" s="50">
        <v>57.8</v>
      </c>
      <c r="AI11" s="50"/>
      <c r="AJ11" s="50"/>
      <c r="AK11" s="50"/>
      <c r="AL11" s="50"/>
      <c r="AM11" s="50"/>
      <c r="AN11" s="50"/>
      <c r="AO11" s="50"/>
      <c r="AP11" s="50"/>
      <c r="AQ11" s="50"/>
      <c r="AR11" s="50">
        <v>1.68</v>
      </c>
      <c r="AS11" s="50"/>
      <c r="AT11" s="50"/>
      <c r="AU11" s="50"/>
      <c r="AV11" s="50">
        <v>30</v>
      </c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</row>
    <row r="12" spans="1:63" ht="16.5" x14ac:dyDescent="0.3">
      <c r="A12" s="46" t="s">
        <v>155</v>
      </c>
      <c r="B12" s="47"/>
      <c r="C12" s="48" t="s">
        <v>197</v>
      </c>
      <c r="D12" s="50"/>
      <c r="E12" s="50"/>
      <c r="F12" s="50"/>
      <c r="G12" s="50"/>
      <c r="H12" s="50"/>
      <c r="I12" s="50">
        <v>381</v>
      </c>
      <c r="J12" s="50"/>
      <c r="K12" s="54">
        <v>3850</v>
      </c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>
        <v>131</v>
      </c>
      <c r="AG12" s="50"/>
      <c r="AH12" s="50">
        <v>364.8</v>
      </c>
      <c r="AI12" s="50"/>
      <c r="AJ12" s="50"/>
      <c r="AK12" s="50"/>
      <c r="AL12" s="50"/>
      <c r="AM12" s="50"/>
      <c r="AN12" s="50"/>
      <c r="AO12" s="50"/>
      <c r="AP12" s="50"/>
      <c r="AQ12" s="50"/>
      <c r="AR12" s="50">
        <v>94.5</v>
      </c>
      <c r="AS12" s="50"/>
      <c r="AT12" s="50"/>
      <c r="AU12" s="50">
        <v>600</v>
      </c>
      <c r="AV12" s="50">
        <v>155</v>
      </c>
      <c r="AW12" s="50"/>
      <c r="AX12" s="50"/>
      <c r="AY12" s="50"/>
      <c r="AZ12" s="50">
        <v>78</v>
      </c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</row>
    <row r="13" spans="1:63" ht="16.5" x14ac:dyDescent="0.3">
      <c r="A13" s="46" t="s">
        <v>142</v>
      </c>
      <c r="B13" s="47" t="s">
        <v>142</v>
      </c>
      <c r="C13" s="48" t="s">
        <v>177</v>
      </c>
      <c r="D13" s="50"/>
      <c r="E13" s="50"/>
      <c r="F13" s="50"/>
      <c r="G13" s="50"/>
      <c r="H13" s="50"/>
      <c r="I13" s="50">
        <v>144</v>
      </c>
      <c r="J13" s="50"/>
      <c r="K13" s="50">
        <v>652</v>
      </c>
      <c r="L13" s="50">
        <v>90</v>
      </c>
      <c r="M13" s="50"/>
      <c r="N13" s="50"/>
      <c r="O13" s="50"/>
      <c r="P13" s="50"/>
      <c r="Q13" s="50"/>
      <c r="R13" s="50"/>
      <c r="S13" s="50"/>
      <c r="T13" s="50"/>
      <c r="U13" s="50"/>
      <c r="V13" s="50">
        <v>798</v>
      </c>
      <c r="W13" s="50">
        <v>17.5</v>
      </c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>
        <v>249.1</v>
      </c>
      <c r="AI13" s="50"/>
      <c r="AJ13" s="50"/>
      <c r="AK13" s="50"/>
      <c r="AL13" s="50"/>
      <c r="AM13" s="50">
        <v>60</v>
      </c>
      <c r="AN13" s="50"/>
      <c r="AO13" s="50">
        <v>25</v>
      </c>
      <c r="AP13" s="50"/>
      <c r="AQ13" s="50"/>
      <c r="AR13" s="50">
        <v>217.88</v>
      </c>
      <c r="AS13" s="50"/>
      <c r="AT13" s="50">
        <v>102.7</v>
      </c>
      <c r="AU13" s="50"/>
      <c r="AV13" s="50">
        <v>115</v>
      </c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>
        <v>35</v>
      </c>
      <c r="BH13" s="50"/>
      <c r="BI13" s="50"/>
      <c r="BJ13" s="50"/>
      <c r="BK13" s="50"/>
    </row>
    <row r="14" spans="1:63" ht="16.5" x14ac:dyDescent="0.3">
      <c r="A14" s="46" t="s">
        <v>162</v>
      </c>
      <c r="B14" s="47"/>
      <c r="C14" s="48" t="s">
        <v>206</v>
      </c>
      <c r="D14" s="50"/>
      <c r="E14" s="50"/>
      <c r="F14" s="50"/>
      <c r="G14" s="50"/>
      <c r="H14" s="50"/>
      <c r="I14" s="50">
        <v>126</v>
      </c>
      <c r="J14" s="50"/>
      <c r="K14" s="50">
        <v>771</v>
      </c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>
        <v>26.4</v>
      </c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>
        <v>14</v>
      </c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</row>
    <row r="15" spans="1:63" ht="16.5" x14ac:dyDescent="0.3">
      <c r="A15" s="46" t="s">
        <v>144</v>
      </c>
      <c r="B15" s="47"/>
      <c r="C15" s="48" t="s">
        <v>180</v>
      </c>
      <c r="D15" s="50"/>
      <c r="E15" s="50"/>
      <c r="F15" s="50"/>
      <c r="G15" s="50"/>
      <c r="H15" s="50"/>
      <c r="I15" s="50">
        <v>618</v>
      </c>
      <c r="J15" s="50"/>
      <c r="K15" s="54">
        <v>6261</v>
      </c>
      <c r="L15" s="50">
        <v>14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>
        <v>25</v>
      </c>
      <c r="X15" s="50"/>
      <c r="Y15" s="50"/>
      <c r="Z15" s="50"/>
      <c r="AA15" s="50"/>
      <c r="AB15" s="50"/>
      <c r="AC15" s="50"/>
      <c r="AD15" s="50"/>
      <c r="AE15" s="50">
        <v>12</v>
      </c>
      <c r="AF15" s="50">
        <v>361.5</v>
      </c>
      <c r="AG15" s="50"/>
      <c r="AH15" s="50">
        <v>414.7</v>
      </c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>
        <v>140</v>
      </c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</row>
    <row r="16" spans="1:63" ht="16.5" x14ac:dyDescent="0.3">
      <c r="A16" s="46" t="s">
        <v>152</v>
      </c>
      <c r="B16" s="47"/>
      <c r="C16" s="48" t="s">
        <v>191</v>
      </c>
      <c r="D16" s="50"/>
      <c r="E16" s="50"/>
      <c r="F16" s="50"/>
      <c r="G16" s="50"/>
      <c r="H16" s="50"/>
      <c r="I16" s="50">
        <v>88</v>
      </c>
      <c r="J16" s="50"/>
      <c r="K16" s="50">
        <v>625.5</v>
      </c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>
        <v>159.6</v>
      </c>
      <c r="AF16" s="50"/>
      <c r="AG16" s="50"/>
      <c r="AH16" s="54">
        <v>1137.8</v>
      </c>
      <c r="AI16" s="50"/>
      <c r="AJ16" s="50">
        <v>87.6</v>
      </c>
      <c r="AK16" s="50"/>
      <c r="AL16" s="50"/>
      <c r="AM16" s="50"/>
      <c r="AN16" s="50"/>
      <c r="AO16" s="50"/>
      <c r="AP16" s="50"/>
      <c r="AQ16" s="50"/>
      <c r="AR16" s="50">
        <v>279.35000000000002</v>
      </c>
      <c r="AS16" s="50"/>
      <c r="AT16" s="50"/>
      <c r="AU16" s="50"/>
      <c r="AV16" s="50">
        <v>53</v>
      </c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</row>
    <row r="17" spans="1:63" ht="16.5" x14ac:dyDescent="0.3">
      <c r="A17" s="46" t="s">
        <v>137</v>
      </c>
      <c r="B17" s="47" t="s">
        <v>137</v>
      </c>
      <c r="C17" s="48" t="s">
        <v>170</v>
      </c>
      <c r="D17" s="50"/>
      <c r="E17" s="50"/>
      <c r="F17" s="50"/>
      <c r="G17" s="50"/>
      <c r="H17" s="50"/>
      <c r="I17" s="50">
        <v>310</v>
      </c>
      <c r="J17" s="50"/>
      <c r="K17" s="54">
        <v>1397</v>
      </c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4">
        <v>1437.3</v>
      </c>
      <c r="AI17" s="50"/>
      <c r="AJ17" s="50">
        <v>93.9</v>
      </c>
      <c r="AK17" s="50"/>
      <c r="AL17" s="50"/>
      <c r="AM17" s="50"/>
      <c r="AN17" s="50"/>
      <c r="AO17" s="50"/>
      <c r="AP17" s="50"/>
      <c r="AQ17" s="50"/>
      <c r="AR17" s="50">
        <v>245.6</v>
      </c>
      <c r="AS17" s="50"/>
      <c r="AT17" s="50"/>
      <c r="AU17" s="50"/>
      <c r="AV17" s="50">
        <v>25</v>
      </c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</row>
    <row r="18" spans="1:63" ht="16.5" x14ac:dyDescent="0.3">
      <c r="A18" s="46" t="s">
        <v>156</v>
      </c>
      <c r="B18" s="47"/>
      <c r="C18" s="48" t="s">
        <v>201</v>
      </c>
      <c r="D18" s="50"/>
      <c r="E18" s="50"/>
      <c r="F18" s="50"/>
      <c r="G18" s="50"/>
      <c r="H18" s="50"/>
      <c r="I18" s="50">
        <v>214</v>
      </c>
      <c r="J18" s="50"/>
      <c r="K18" s="54">
        <v>1156.5</v>
      </c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>
        <v>6.3</v>
      </c>
      <c r="AG18" s="50"/>
      <c r="AH18" s="50">
        <v>82.8</v>
      </c>
      <c r="AI18" s="54">
        <v>1840</v>
      </c>
      <c r="AJ18" s="50">
        <v>100</v>
      </c>
      <c r="AK18" s="50"/>
      <c r="AL18" s="50"/>
      <c r="AM18" s="50"/>
      <c r="AN18" s="50"/>
      <c r="AO18" s="50"/>
      <c r="AP18" s="50"/>
      <c r="AQ18" s="50"/>
      <c r="AR18" s="50">
        <v>29.3</v>
      </c>
      <c r="AS18" s="50"/>
      <c r="AT18" s="50"/>
      <c r="AU18" s="50"/>
      <c r="AV18" s="50">
        <v>45</v>
      </c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</row>
    <row r="19" spans="1:63" ht="16.5" x14ac:dyDescent="0.3">
      <c r="A19" s="46"/>
      <c r="B19" s="47"/>
      <c r="C19" s="48" t="s">
        <v>192</v>
      </c>
      <c r="D19" s="50"/>
      <c r="E19" s="50"/>
      <c r="F19" s="50"/>
      <c r="G19" s="50"/>
      <c r="H19" s="50"/>
      <c r="I19" s="54">
        <v>2024</v>
      </c>
      <c r="J19" s="50"/>
      <c r="K19" s="54">
        <v>6864</v>
      </c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4">
        <v>2378.1999999999998</v>
      </c>
      <c r="AI19" s="50">
        <v>350.2</v>
      </c>
      <c r="AJ19" s="50">
        <v>750</v>
      </c>
      <c r="AK19" s="50"/>
      <c r="AL19" s="50"/>
      <c r="AM19" s="50"/>
      <c r="AN19" s="50"/>
      <c r="AO19" s="50"/>
      <c r="AP19" s="50"/>
      <c r="AQ19" s="50"/>
      <c r="AR19" s="50">
        <v>301.35000000000002</v>
      </c>
      <c r="AS19" s="50"/>
      <c r="AT19" s="50"/>
      <c r="AU19" s="50"/>
      <c r="AV19" s="50">
        <v>470</v>
      </c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</row>
    <row r="20" spans="1:63" ht="16.5" x14ac:dyDescent="0.3">
      <c r="A20" s="46" t="s">
        <v>146</v>
      </c>
      <c r="B20" s="47"/>
      <c r="C20" s="48" t="s">
        <v>182</v>
      </c>
      <c r="D20" s="50"/>
      <c r="E20" s="50"/>
      <c r="F20" s="50"/>
      <c r="G20" s="50"/>
      <c r="H20" s="50"/>
      <c r="I20" s="50">
        <v>129</v>
      </c>
      <c r="J20" s="50"/>
      <c r="K20" s="54">
        <v>1863.5</v>
      </c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>
        <v>18.5</v>
      </c>
      <c r="AF20" s="50">
        <v>281.39999999999998</v>
      </c>
      <c r="AG20" s="50">
        <v>80</v>
      </c>
      <c r="AH20" s="54">
        <v>1389.8</v>
      </c>
      <c r="AI20" s="54">
        <v>1300</v>
      </c>
      <c r="AJ20" s="50">
        <v>362.5</v>
      </c>
      <c r="AK20" s="50"/>
      <c r="AL20" s="50"/>
      <c r="AM20" s="50"/>
      <c r="AN20" s="50"/>
      <c r="AO20" s="50"/>
      <c r="AP20" s="50"/>
      <c r="AQ20" s="50"/>
      <c r="AR20" s="50">
        <v>289.99</v>
      </c>
      <c r="AS20" s="50"/>
      <c r="AT20" s="50"/>
      <c r="AU20" s="50"/>
      <c r="AV20" s="50">
        <v>5</v>
      </c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</row>
    <row r="21" spans="1:63" ht="16.5" x14ac:dyDescent="0.3">
      <c r="A21" s="46" t="s">
        <v>145</v>
      </c>
      <c r="B21" s="47"/>
      <c r="C21" s="48" t="s">
        <v>181</v>
      </c>
      <c r="D21" s="50"/>
      <c r="E21" s="50"/>
      <c r="F21" s="50"/>
      <c r="G21" s="50"/>
      <c r="H21" s="50"/>
      <c r="I21" s="50">
        <v>500</v>
      </c>
      <c r="J21" s="50"/>
      <c r="K21" s="54">
        <v>2791.5</v>
      </c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>
        <v>532</v>
      </c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>
        <v>438.6</v>
      </c>
      <c r="AI21" s="54">
        <v>2295</v>
      </c>
      <c r="AJ21" s="50">
        <v>162.5</v>
      </c>
      <c r="AK21" s="50"/>
      <c r="AL21" s="50"/>
      <c r="AM21" s="50">
        <v>20</v>
      </c>
      <c r="AN21" s="50">
        <v>5</v>
      </c>
      <c r="AO21" s="50"/>
      <c r="AP21" s="50"/>
      <c r="AQ21" s="50"/>
      <c r="AR21" s="50">
        <v>945.25</v>
      </c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</row>
    <row r="22" spans="1:63" ht="16.5" x14ac:dyDescent="0.3">
      <c r="A22" s="46" t="s">
        <v>134</v>
      </c>
      <c r="B22" s="47"/>
      <c r="C22" s="48" t="s">
        <v>166</v>
      </c>
      <c r="D22" s="50"/>
      <c r="E22" s="50"/>
      <c r="F22" s="50"/>
      <c r="G22" s="50"/>
      <c r="H22" s="50"/>
      <c r="I22" s="50">
        <v>366</v>
      </c>
      <c r="J22" s="50"/>
      <c r="K22" s="54">
        <v>1869</v>
      </c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4">
        <v>1064</v>
      </c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>
        <v>714.8</v>
      </c>
      <c r="AI22" s="54">
        <v>2872.5</v>
      </c>
      <c r="AJ22" s="50">
        <v>25</v>
      </c>
      <c r="AK22" s="50"/>
      <c r="AL22" s="50"/>
      <c r="AM22" s="50">
        <v>60</v>
      </c>
      <c r="AN22" s="50"/>
      <c r="AO22" s="50"/>
      <c r="AP22" s="50"/>
      <c r="AQ22" s="50"/>
      <c r="AR22" s="54">
        <v>4266.3599999999997</v>
      </c>
      <c r="AS22" s="50"/>
      <c r="AT22" s="50"/>
      <c r="AU22" s="50"/>
      <c r="AV22" s="50">
        <v>45</v>
      </c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</row>
    <row r="23" spans="1:63" ht="16.5" x14ac:dyDescent="0.3">
      <c r="A23" s="46"/>
      <c r="B23" s="47"/>
      <c r="C23" s="48" t="s">
        <v>194</v>
      </c>
      <c r="D23" s="50"/>
      <c r="E23" s="50"/>
      <c r="F23" s="50"/>
      <c r="G23" s="50"/>
      <c r="H23" s="50"/>
      <c r="I23" s="50">
        <v>187</v>
      </c>
      <c r="J23" s="50"/>
      <c r="K23" s="54">
        <v>1521.5</v>
      </c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>
        <v>141.1</v>
      </c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>
        <v>60</v>
      </c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</row>
    <row r="24" spans="1:63" ht="16.5" x14ac:dyDescent="0.3">
      <c r="A24" s="46" t="s">
        <v>159</v>
      </c>
      <c r="B24" s="47"/>
      <c r="C24" s="48" t="s">
        <v>204</v>
      </c>
      <c r="D24" s="50"/>
      <c r="E24" s="50"/>
      <c r="F24" s="50"/>
      <c r="G24" s="50"/>
      <c r="H24" s="50"/>
      <c r="I24" s="50">
        <v>24</v>
      </c>
      <c r="J24" s="50"/>
      <c r="K24" s="50">
        <v>85.5</v>
      </c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>
        <v>130.80000000000001</v>
      </c>
      <c r="AI24" s="50">
        <v>100</v>
      </c>
      <c r="AJ24" s="50"/>
      <c r="AK24" s="50"/>
      <c r="AL24" s="50"/>
      <c r="AM24" s="50"/>
      <c r="AN24" s="50"/>
      <c r="AO24" s="50"/>
      <c r="AP24" s="50"/>
      <c r="AQ24" s="50"/>
      <c r="AR24" s="50">
        <v>167.2</v>
      </c>
      <c r="AS24" s="50"/>
      <c r="AT24" s="50"/>
      <c r="AU24" s="50"/>
      <c r="AV24" s="50">
        <v>15</v>
      </c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</row>
    <row r="25" spans="1:63" ht="16.5" x14ac:dyDescent="0.3">
      <c r="A25" s="46" t="s">
        <v>136</v>
      </c>
      <c r="B25" s="47"/>
      <c r="C25" s="48" t="s">
        <v>169</v>
      </c>
      <c r="D25" s="50"/>
      <c r="E25" s="50"/>
      <c r="F25" s="50"/>
      <c r="G25" s="50"/>
      <c r="H25" s="50"/>
      <c r="I25" s="50">
        <v>41</v>
      </c>
      <c r="J25" s="50"/>
      <c r="K25" s="50">
        <v>184.5</v>
      </c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>
        <v>665</v>
      </c>
      <c r="W25" s="50"/>
      <c r="X25" s="50"/>
      <c r="Y25" s="50"/>
      <c r="Z25" s="50"/>
      <c r="AA25" s="50"/>
      <c r="AB25" s="50"/>
      <c r="AC25" s="50"/>
      <c r="AD25" s="50"/>
      <c r="AE25" s="50"/>
      <c r="AF25" s="50">
        <v>264.60000000000002</v>
      </c>
      <c r="AG25" s="50"/>
      <c r="AH25" s="50">
        <v>471.2</v>
      </c>
      <c r="AI25" s="54">
        <v>3481.3</v>
      </c>
      <c r="AJ25" s="50">
        <v>662.5</v>
      </c>
      <c r="AK25" s="50"/>
      <c r="AL25" s="50"/>
      <c r="AM25" s="50">
        <v>80</v>
      </c>
      <c r="AN25" s="50"/>
      <c r="AO25" s="50"/>
      <c r="AP25" s="50"/>
      <c r="AQ25" s="50"/>
      <c r="AR25" s="50"/>
      <c r="AS25" s="50"/>
      <c r="AT25" s="50"/>
      <c r="AU25" s="50"/>
      <c r="AV25" s="50">
        <v>50</v>
      </c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</row>
    <row r="26" spans="1:63" ht="16.5" x14ac:dyDescent="0.3">
      <c r="A26" s="46" t="s">
        <v>146</v>
      </c>
      <c r="B26" s="47"/>
      <c r="C26" s="48" t="s">
        <v>182</v>
      </c>
      <c r="D26" s="50"/>
      <c r="E26" s="50"/>
      <c r="F26" s="50"/>
      <c r="G26" s="50"/>
      <c r="H26" s="50"/>
      <c r="I26" s="50">
        <v>23</v>
      </c>
      <c r="J26" s="50"/>
      <c r="K26" s="50">
        <v>103.5</v>
      </c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>
        <v>301.5</v>
      </c>
      <c r="AI26" s="54">
        <v>2500</v>
      </c>
      <c r="AJ26" s="50">
        <v>662.5</v>
      </c>
      <c r="AK26" s="50"/>
      <c r="AL26" s="50">
        <v>11</v>
      </c>
      <c r="AM26" s="50"/>
      <c r="AN26" s="50"/>
      <c r="AO26" s="50"/>
      <c r="AP26" s="50"/>
      <c r="AQ26" s="50"/>
      <c r="AR26" s="50"/>
      <c r="AS26" s="50"/>
      <c r="AT26" s="50"/>
      <c r="AU26" s="50"/>
      <c r="AV26" s="50">
        <v>15</v>
      </c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</row>
    <row r="27" spans="1:63" ht="16.5" x14ac:dyDescent="0.3">
      <c r="A27" s="46"/>
      <c r="B27" s="47"/>
      <c r="C27" s="48" t="s">
        <v>194</v>
      </c>
      <c r="D27" s="50"/>
      <c r="E27" s="50"/>
      <c r="F27" s="50"/>
      <c r="G27" s="50"/>
      <c r="H27" s="50"/>
      <c r="I27" s="50">
        <v>15</v>
      </c>
      <c r="J27" s="50"/>
      <c r="K27" s="50">
        <v>48</v>
      </c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>
        <v>36.799999999999997</v>
      </c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>
        <v>20</v>
      </c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</row>
    <row r="28" spans="1:63" ht="16.5" x14ac:dyDescent="0.3">
      <c r="A28" s="46" t="s">
        <v>148</v>
      </c>
      <c r="B28" s="47"/>
      <c r="C28" s="48" t="s">
        <v>184</v>
      </c>
      <c r="D28" s="50"/>
      <c r="E28" s="50"/>
      <c r="F28" s="50"/>
      <c r="G28" s="50"/>
      <c r="H28" s="50"/>
      <c r="I28" s="54">
        <v>1335</v>
      </c>
      <c r="J28" s="50"/>
      <c r="K28" s="54">
        <v>5125</v>
      </c>
      <c r="L28" s="50"/>
      <c r="M28" s="50"/>
      <c r="N28" s="50"/>
      <c r="O28" s="50"/>
      <c r="P28" s="50"/>
      <c r="Q28" s="50"/>
      <c r="R28" s="50"/>
      <c r="S28" s="50"/>
      <c r="T28" s="50"/>
      <c r="U28" s="54">
        <v>2240.1</v>
      </c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4">
        <v>43473.5</v>
      </c>
      <c r="AG28" s="50"/>
      <c r="AH28" s="54">
        <v>4726.5</v>
      </c>
      <c r="AI28" s="54">
        <v>6587.3</v>
      </c>
      <c r="AJ28" s="54">
        <v>3925</v>
      </c>
      <c r="AK28" s="50"/>
      <c r="AL28" s="50"/>
      <c r="AM28" s="54">
        <v>5363.4</v>
      </c>
      <c r="AN28" s="50"/>
      <c r="AO28" s="50"/>
      <c r="AP28" s="50"/>
      <c r="AQ28" s="50"/>
      <c r="AR28" s="54">
        <v>1151.2</v>
      </c>
      <c r="AS28" s="50"/>
      <c r="AT28" s="50"/>
      <c r="AU28" s="50"/>
      <c r="AV28" s="50">
        <v>75</v>
      </c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</row>
    <row r="29" spans="1:63" ht="16.5" x14ac:dyDescent="0.3">
      <c r="A29" s="46" t="s">
        <v>158</v>
      </c>
      <c r="B29" s="47"/>
      <c r="C29" s="48" t="s">
        <v>203</v>
      </c>
      <c r="D29" s="50"/>
      <c r="E29" s="50"/>
      <c r="F29" s="50"/>
      <c r="G29" s="50"/>
      <c r="H29" s="50"/>
      <c r="I29" s="54">
        <v>1491</v>
      </c>
      <c r="J29" s="50"/>
      <c r="K29" s="54">
        <v>5239</v>
      </c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4">
        <v>2559.3000000000002</v>
      </c>
      <c r="AG29" s="50"/>
      <c r="AH29" s="54">
        <v>99760.3</v>
      </c>
      <c r="AI29" s="54">
        <v>42692.7</v>
      </c>
      <c r="AJ29" s="54">
        <v>76923.5</v>
      </c>
      <c r="AK29" s="50"/>
      <c r="AL29" s="50"/>
      <c r="AM29" s="50"/>
      <c r="AN29" s="50"/>
      <c r="AO29" s="50"/>
      <c r="AP29" s="50"/>
      <c r="AQ29" s="50"/>
      <c r="AR29" s="54">
        <v>2652.57</v>
      </c>
      <c r="AS29" s="50"/>
      <c r="AT29" s="50"/>
      <c r="AU29" s="50"/>
      <c r="AV29" s="50">
        <v>215</v>
      </c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</row>
    <row r="30" spans="1:63" ht="16.5" x14ac:dyDescent="0.3">
      <c r="A30" s="46" t="s">
        <v>153</v>
      </c>
      <c r="B30" s="47"/>
      <c r="C30" s="48" t="s">
        <v>193</v>
      </c>
      <c r="D30" s="50"/>
      <c r="E30" s="50"/>
      <c r="F30" s="50"/>
      <c r="G30" s="50"/>
      <c r="H30" s="50"/>
      <c r="I30" s="50">
        <v>992</v>
      </c>
      <c r="J30" s="50"/>
      <c r="K30" s="54">
        <v>4129.5</v>
      </c>
      <c r="L30" s="54">
        <v>1785</v>
      </c>
      <c r="M30" s="50">
        <v>11.9</v>
      </c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4">
        <v>34356.9</v>
      </c>
      <c r="AG30" s="50"/>
      <c r="AH30" s="54">
        <v>24384.799999999999</v>
      </c>
      <c r="AI30" s="54">
        <v>6865</v>
      </c>
      <c r="AJ30" s="54">
        <v>8825</v>
      </c>
      <c r="AK30" s="50"/>
      <c r="AL30" s="50"/>
      <c r="AM30" s="54">
        <v>12120</v>
      </c>
      <c r="AN30" s="50"/>
      <c r="AO30" s="50"/>
      <c r="AP30" s="50"/>
      <c r="AQ30" s="50"/>
      <c r="AR30" s="54">
        <v>4300.55</v>
      </c>
      <c r="AS30" s="50"/>
      <c r="AT30" s="50"/>
      <c r="AU30" s="50"/>
      <c r="AV30" s="54">
        <v>1845</v>
      </c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</row>
    <row r="31" spans="1:63" ht="16.5" x14ac:dyDescent="0.3">
      <c r="A31" s="46" t="s">
        <v>147</v>
      </c>
      <c r="B31" s="47"/>
      <c r="C31" s="48" t="s">
        <v>183</v>
      </c>
      <c r="D31" s="50"/>
      <c r="E31" s="50"/>
      <c r="F31" s="50"/>
      <c r="G31" s="50"/>
      <c r="H31" s="50"/>
      <c r="I31" s="54">
        <v>1143</v>
      </c>
      <c r="J31" s="50"/>
      <c r="K31" s="54">
        <v>4789.5</v>
      </c>
      <c r="L31" s="54">
        <v>6885</v>
      </c>
      <c r="M31" s="50">
        <v>40.799999999999997</v>
      </c>
      <c r="N31" s="50"/>
      <c r="O31" s="50"/>
      <c r="P31" s="50"/>
      <c r="Q31" s="50"/>
      <c r="R31" s="50"/>
      <c r="S31" s="50"/>
      <c r="T31" s="50"/>
      <c r="U31" s="50"/>
      <c r="V31" s="50">
        <v>266</v>
      </c>
      <c r="W31" s="50"/>
      <c r="X31" s="50"/>
      <c r="Y31" s="50"/>
      <c r="Z31" s="50"/>
      <c r="AA31" s="50"/>
      <c r="AB31" s="50"/>
      <c r="AC31" s="50"/>
      <c r="AD31" s="50"/>
      <c r="AE31" s="50"/>
      <c r="AF31" s="50">
        <v>158.19999999999999</v>
      </c>
      <c r="AG31" s="50"/>
      <c r="AH31" s="54">
        <v>34500.699999999997</v>
      </c>
      <c r="AI31" s="50"/>
      <c r="AJ31" s="50">
        <v>450</v>
      </c>
      <c r="AK31" s="50"/>
      <c r="AL31" s="50"/>
      <c r="AM31" s="50">
        <v>20</v>
      </c>
      <c r="AN31" s="50"/>
      <c r="AO31" s="50"/>
      <c r="AP31" s="50"/>
      <c r="AQ31" s="50"/>
      <c r="AR31" s="54">
        <v>25638.09</v>
      </c>
      <c r="AS31" s="50"/>
      <c r="AT31" s="50"/>
      <c r="AU31" s="50"/>
      <c r="AV31" s="50">
        <v>855</v>
      </c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</row>
    <row r="32" spans="1:63" ht="16.5" x14ac:dyDescent="0.3">
      <c r="A32" s="46" t="s">
        <v>138</v>
      </c>
      <c r="B32" s="47" t="s">
        <v>165</v>
      </c>
      <c r="C32" s="48" t="s">
        <v>190</v>
      </c>
      <c r="D32" s="50"/>
      <c r="E32" s="50"/>
      <c r="F32" s="50"/>
      <c r="G32" s="50"/>
      <c r="H32" s="50"/>
      <c r="I32" s="50">
        <v>1</v>
      </c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>
        <v>678</v>
      </c>
      <c r="X32" s="50"/>
      <c r="Y32" s="50"/>
      <c r="Z32" s="50"/>
      <c r="AA32" s="50"/>
      <c r="AB32" s="50"/>
      <c r="AC32" s="50"/>
      <c r="AD32" s="50"/>
      <c r="AE32" s="50"/>
      <c r="AF32" s="54">
        <v>25399.3</v>
      </c>
      <c r="AG32" s="50"/>
      <c r="AH32" s="50">
        <v>274.88</v>
      </c>
      <c r="AI32" s="54">
        <v>1167.7</v>
      </c>
      <c r="AJ32" s="50"/>
      <c r="AK32" s="50"/>
      <c r="AL32" s="50"/>
      <c r="AM32" s="50">
        <v>347.7</v>
      </c>
      <c r="AN32" s="50">
        <v>2.5</v>
      </c>
      <c r="AO32" s="50"/>
      <c r="AP32" s="50"/>
      <c r="AQ32" s="50"/>
      <c r="AR32" s="54">
        <v>4263.5200000000004</v>
      </c>
      <c r="AS32" s="50"/>
      <c r="AT32" s="50"/>
      <c r="AU32" s="50"/>
      <c r="AV32" s="50">
        <v>21</v>
      </c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</row>
    <row r="33" spans="1:63" ht="16.5" x14ac:dyDescent="0.3">
      <c r="A33" s="46" t="s">
        <v>138</v>
      </c>
      <c r="B33" s="47" t="s">
        <v>164</v>
      </c>
      <c r="C33" s="48" t="s">
        <v>173</v>
      </c>
      <c r="D33" s="50"/>
      <c r="E33" s="50"/>
      <c r="F33" s="50"/>
      <c r="G33" s="50"/>
      <c r="H33" s="50"/>
      <c r="I33" s="50">
        <v>1</v>
      </c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4">
        <v>5593.5</v>
      </c>
      <c r="X33" s="50"/>
      <c r="Y33" s="50"/>
      <c r="Z33" s="50"/>
      <c r="AA33" s="50"/>
      <c r="AB33" s="50"/>
      <c r="AC33" s="50"/>
      <c r="AD33" s="50"/>
      <c r="AE33" s="50"/>
      <c r="AF33" s="54">
        <v>24751.9</v>
      </c>
      <c r="AG33" s="50"/>
      <c r="AH33" s="54">
        <v>1125</v>
      </c>
      <c r="AI33" s="50"/>
      <c r="AJ33" s="50"/>
      <c r="AK33" s="50"/>
      <c r="AL33" s="50"/>
      <c r="AM33" s="54">
        <v>2838.6</v>
      </c>
      <c r="AN33" s="50">
        <v>167.5</v>
      </c>
      <c r="AO33" s="50"/>
      <c r="AP33" s="50"/>
      <c r="AQ33" s="50"/>
      <c r="AR33" s="50">
        <v>48.3</v>
      </c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</row>
    <row r="34" spans="1:63" ht="16.5" x14ac:dyDescent="0.3">
      <c r="A34" s="46" t="s">
        <v>141</v>
      </c>
      <c r="B34" s="47" t="s">
        <v>141</v>
      </c>
      <c r="C34" s="48" t="s">
        <v>176</v>
      </c>
      <c r="D34" s="50"/>
      <c r="E34" s="50"/>
      <c r="F34" s="50"/>
      <c r="G34" s="50"/>
      <c r="H34" s="50"/>
      <c r="I34" s="54">
        <v>2634</v>
      </c>
      <c r="J34" s="50"/>
      <c r="K34" s="54">
        <v>9790</v>
      </c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>
        <v>9.3000000000000007</v>
      </c>
      <c r="AF34" s="50">
        <v>557.1</v>
      </c>
      <c r="AG34" s="50"/>
      <c r="AH34" s="54">
        <v>29561.81</v>
      </c>
      <c r="AI34" s="50"/>
      <c r="AJ34" s="50"/>
      <c r="AK34" s="50"/>
      <c r="AL34" s="50"/>
      <c r="AM34" s="50"/>
      <c r="AN34" s="50">
        <v>8.5</v>
      </c>
      <c r="AO34" s="50"/>
      <c r="AP34" s="50"/>
      <c r="AQ34" s="50"/>
      <c r="AR34" s="50">
        <v>254.74</v>
      </c>
      <c r="AS34" s="50"/>
      <c r="AT34" s="50"/>
      <c r="AU34" s="50"/>
      <c r="AV34" s="54">
        <v>9395</v>
      </c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</row>
    <row r="35" spans="1:63" ht="16.5" x14ac:dyDescent="0.3">
      <c r="A35" s="46" t="s">
        <v>154</v>
      </c>
      <c r="B35" s="47"/>
      <c r="C35" s="48" t="s">
        <v>195</v>
      </c>
      <c r="D35" s="50"/>
      <c r="E35" s="50"/>
      <c r="F35" s="50"/>
      <c r="G35" s="50"/>
      <c r="H35" s="50"/>
      <c r="I35" s="50">
        <v>324</v>
      </c>
      <c r="J35" s="50"/>
      <c r="K35" s="54">
        <v>1848.5</v>
      </c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4">
        <v>1955.2</v>
      </c>
      <c r="AI35" s="50"/>
      <c r="AJ35" s="54">
        <v>5575</v>
      </c>
      <c r="AK35" s="50"/>
      <c r="AL35" s="50"/>
      <c r="AM35" s="50"/>
      <c r="AN35" s="50"/>
      <c r="AO35" s="50"/>
      <c r="AP35" s="50"/>
      <c r="AQ35" s="50"/>
      <c r="AR35" s="50">
        <v>382.72</v>
      </c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</row>
    <row r="36" spans="1:63" ht="16.5" x14ac:dyDescent="0.3">
      <c r="A36" s="46" t="s">
        <v>149</v>
      </c>
      <c r="B36" s="47" t="s">
        <v>149</v>
      </c>
      <c r="C36" s="48" t="s">
        <v>188</v>
      </c>
      <c r="D36" s="50"/>
      <c r="E36" s="50"/>
      <c r="F36" s="50"/>
      <c r="G36" s="50"/>
      <c r="H36" s="50"/>
      <c r="I36" s="50">
        <v>36</v>
      </c>
      <c r="J36" s="50"/>
      <c r="K36" s="50">
        <v>315</v>
      </c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4">
        <v>3281.4</v>
      </c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</row>
    <row r="37" spans="1:63" ht="16.5" x14ac:dyDescent="0.3">
      <c r="A37" s="46"/>
      <c r="B37" s="47"/>
      <c r="C37" s="48" t="s">
        <v>230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>
        <v>4</v>
      </c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</row>
    <row r="38" spans="1:63" ht="16.5" x14ac:dyDescent="0.3">
      <c r="A38" s="46" t="s">
        <v>140</v>
      </c>
      <c r="B38" s="47"/>
      <c r="C38" s="48" t="s">
        <v>140</v>
      </c>
      <c r="D38" s="50"/>
      <c r="E38" s="50"/>
      <c r="F38" s="50"/>
      <c r="G38" s="50"/>
      <c r="H38" s="50"/>
      <c r="I38" s="50">
        <v>2</v>
      </c>
      <c r="J38" s="50"/>
      <c r="K38" s="50">
        <v>6</v>
      </c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>
        <v>782</v>
      </c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</row>
    <row r="39" spans="1:63" ht="16.5" x14ac:dyDescent="0.3">
      <c r="A39" s="46" t="s">
        <v>143</v>
      </c>
      <c r="B39" s="47"/>
      <c r="C39" s="48" t="s">
        <v>179</v>
      </c>
      <c r="D39" s="50"/>
      <c r="E39" s="50"/>
      <c r="F39" s="50"/>
      <c r="G39" s="50"/>
      <c r="H39" s="50"/>
      <c r="I39" s="50">
        <v>3</v>
      </c>
      <c r="J39" s="50"/>
      <c r="K39" s="50">
        <v>9</v>
      </c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</row>
    <row r="40" spans="1:63" ht="16.5" x14ac:dyDescent="0.3">
      <c r="A40" s="49" t="s">
        <v>151</v>
      </c>
      <c r="B40" s="47"/>
      <c r="C40" s="48" t="s">
        <v>151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4">
        <v>22745</v>
      </c>
      <c r="BG40" s="50"/>
      <c r="BH40" s="50"/>
      <c r="BI40" s="50"/>
      <c r="BJ40" s="50"/>
      <c r="BK40" s="50"/>
    </row>
    <row r="41" spans="1:63" ht="16.5" x14ac:dyDescent="0.3">
      <c r="A41" s="46"/>
      <c r="B41" s="47"/>
      <c r="C41" s="48" t="s">
        <v>171</v>
      </c>
      <c r="D41" s="50"/>
      <c r="E41" s="50"/>
      <c r="F41" s="50"/>
      <c r="G41" s="50"/>
      <c r="H41" s="50"/>
      <c r="I41" s="50">
        <v>330</v>
      </c>
      <c r="J41" s="50"/>
      <c r="K41" s="50">
        <v>3</v>
      </c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>
        <v>159.4</v>
      </c>
      <c r="AI41" s="50"/>
      <c r="AJ41" s="50"/>
      <c r="AK41" s="50"/>
      <c r="AL41" s="50"/>
      <c r="AM41" s="50"/>
      <c r="AN41" s="50"/>
      <c r="AO41" s="50"/>
      <c r="AP41" s="50"/>
      <c r="AQ41" s="50"/>
      <c r="AR41" s="50">
        <v>195.3</v>
      </c>
      <c r="AS41" s="50"/>
      <c r="AT41" s="50"/>
      <c r="AU41" s="50"/>
      <c r="AV41" s="50">
        <v>45</v>
      </c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</row>
    <row r="42" spans="1:63" ht="16.5" x14ac:dyDescent="0.3">
      <c r="A42" s="46" t="s">
        <v>205</v>
      </c>
      <c r="B42" s="47"/>
      <c r="C42" s="48" t="s">
        <v>205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4">
        <v>33229</v>
      </c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</row>
    <row r="43" spans="1:63" ht="16.5" x14ac:dyDescent="0.3">
      <c r="A43" s="46"/>
      <c r="B43" s="47"/>
      <c r="C43" s="48" t="s">
        <v>196</v>
      </c>
      <c r="D43" s="50"/>
      <c r="E43" s="50"/>
      <c r="F43" s="50"/>
      <c r="G43" s="50"/>
      <c r="H43" s="50"/>
      <c r="I43" s="50">
        <v>5</v>
      </c>
      <c r="J43" s="50"/>
      <c r="K43" s="50">
        <v>3</v>
      </c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>
        <v>320</v>
      </c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4">
        <v>1845</v>
      </c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4">
        <v>348247.1</v>
      </c>
      <c r="BG43" s="50"/>
      <c r="BH43" s="50"/>
      <c r="BI43" s="50"/>
      <c r="BJ43" s="50"/>
      <c r="BK43" s="50"/>
    </row>
    <row r="44" spans="1:63" ht="16.5" x14ac:dyDescent="0.3">
      <c r="A44" s="46" t="s">
        <v>161</v>
      </c>
      <c r="B44" s="47" t="s">
        <v>161</v>
      </c>
      <c r="C44" s="48" t="s">
        <v>231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>
        <v>924.5</v>
      </c>
      <c r="AI44" s="50">
        <v>112.6</v>
      </c>
      <c r="AJ44" s="50">
        <v>350</v>
      </c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</row>
    <row r="45" spans="1:63" ht="16.5" x14ac:dyDescent="0.3">
      <c r="A45" s="46"/>
      <c r="B45" s="47"/>
      <c r="C45" s="48" t="s">
        <v>172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>
        <v>67.2</v>
      </c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</row>
    <row r="46" spans="1:63" ht="16.5" x14ac:dyDescent="0.3">
      <c r="A46" s="46" t="s">
        <v>138</v>
      </c>
      <c r="B46" s="47"/>
      <c r="C46" s="48" t="s">
        <v>232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>
        <v>225</v>
      </c>
      <c r="AG46" s="50"/>
      <c r="AH46" s="50">
        <v>1.6</v>
      </c>
      <c r="AI46" s="50"/>
      <c r="AJ46" s="50"/>
      <c r="AK46" s="50"/>
      <c r="AL46" s="50"/>
      <c r="AM46" s="50"/>
      <c r="AN46" s="50"/>
      <c r="AO46" s="50"/>
      <c r="AP46" s="50"/>
      <c r="AQ46" s="50"/>
      <c r="AR46" s="50">
        <v>130.19999999999999</v>
      </c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</row>
    <row r="47" spans="1:63" ht="16.5" x14ac:dyDescent="0.3">
      <c r="A47" s="46" t="s">
        <v>149</v>
      </c>
      <c r="B47" s="46" t="s">
        <v>149</v>
      </c>
      <c r="C47" s="48" t="s">
        <v>207</v>
      </c>
      <c r="D47" s="50"/>
      <c r="E47" s="50"/>
      <c r="F47" s="50"/>
      <c r="G47" s="50"/>
      <c r="H47" s="50"/>
      <c r="I47" s="50">
        <v>15</v>
      </c>
      <c r="J47" s="50"/>
      <c r="K47" s="50">
        <v>210</v>
      </c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4">
        <v>2426.1999999999998</v>
      </c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>
        <v>15</v>
      </c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</row>
    <row r="48" spans="1:63" ht="16.5" x14ac:dyDescent="0.3">
      <c r="A48" s="46" t="s">
        <v>138</v>
      </c>
      <c r="B48" s="47"/>
      <c r="C48" s="48" t="s">
        <v>210</v>
      </c>
      <c r="D48" s="50"/>
      <c r="E48" s="50"/>
      <c r="F48" s="50"/>
      <c r="G48" s="50"/>
      <c r="H48" s="50"/>
      <c r="I48" s="54">
        <v>3987</v>
      </c>
      <c r="J48" s="50"/>
      <c r="K48" s="54">
        <v>12186</v>
      </c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4">
        <v>1627.2</v>
      </c>
      <c r="X48" s="50"/>
      <c r="Y48" s="50"/>
      <c r="Z48" s="50"/>
      <c r="AA48" s="50"/>
      <c r="AB48" s="50"/>
      <c r="AC48" s="50"/>
      <c r="AD48" s="50"/>
      <c r="AE48" s="50"/>
      <c r="AF48" s="54">
        <v>16801.099999999999</v>
      </c>
      <c r="AG48" s="50"/>
      <c r="AH48" s="54">
        <v>1824.48</v>
      </c>
      <c r="AI48" s="54">
        <v>6519.8</v>
      </c>
      <c r="AJ48" s="50">
        <v>50</v>
      </c>
      <c r="AK48" s="50"/>
      <c r="AL48" s="50"/>
      <c r="AM48" s="54">
        <v>1371.2</v>
      </c>
      <c r="AN48" s="50">
        <v>300.10000000000002</v>
      </c>
      <c r="AO48" s="50"/>
      <c r="AP48" s="50"/>
      <c r="AQ48" s="50"/>
      <c r="AR48" s="54">
        <v>13249.89</v>
      </c>
      <c r="AS48" s="50"/>
      <c r="AT48" s="50"/>
      <c r="AU48" s="50"/>
      <c r="AV48" s="50">
        <v>71</v>
      </c>
      <c r="AW48" s="50"/>
      <c r="AX48" s="50"/>
      <c r="AY48" s="50">
        <v>80</v>
      </c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</row>
    <row r="49" spans="1:63" ht="16.5" x14ac:dyDescent="0.3">
      <c r="A49" s="46" t="s">
        <v>138</v>
      </c>
      <c r="B49" s="47"/>
      <c r="C49" s="48" t="s">
        <v>175</v>
      </c>
      <c r="D49" s="50"/>
      <c r="E49" s="50"/>
      <c r="F49" s="50"/>
      <c r="G49" s="50"/>
      <c r="H49" s="50"/>
      <c r="I49" s="50">
        <v>477</v>
      </c>
      <c r="J49" s="50"/>
      <c r="K49" s="54">
        <v>3115.5</v>
      </c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>
        <v>920</v>
      </c>
      <c r="AG49" s="50"/>
      <c r="AH49" s="50">
        <v>105.48</v>
      </c>
      <c r="AI49" s="50">
        <v>391.3</v>
      </c>
      <c r="AJ49" s="50">
        <v>25</v>
      </c>
      <c r="AK49" s="50"/>
      <c r="AL49" s="50"/>
      <c r="AM49" s="50"/>
      <c r="AN49" s="50">
        <v>190</v>
      </c>
      <c r="AO49" s="50"/>
      <c r="AP49" s="50"/>
      <c r="AQ49" s="50"/>
      <c r="AR49" s="54">
        <v>1398.89</v>
      </c>
      <c r="AS49" s="50"/>
      <c r="AT49" s="50"/>
      <c r="AU49" s="50"/>
      <c r="AV49" s="50"/>
      <c r="AW49" s="50"/>
      <c r="AX49" s="50"/>
      <c r="AY49" s="50">
        <v>35</v>
      </c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</row>
    <row r="50" spans="1:63" ht="16.5" x14ac:dyDescent="0.3">
      <c r="A50" s="46" t="s">
        <v>163</v>
      </c>
      <c r="B50" s="47"/>
      <c r="C50" s="48" t="s">
        <v>209</v>
      </c>
      <c r="D50" s="50"/>
      <c r="E50" s="50"/>
      <c r="F50" s="50"/>
      <c r="G50" s="50"/>
      <c r="H50" s="50"/>
      <c r="I50" s="50">
        <v>6</v>
      </c>
      <c r="J50" s="50"/>
      <c r="K50" s="50">
        <v>27</v>
      </c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</row>
    <row r="51" spans="1:63" ht="16.5" x14ac:dyDescent="0.3">
      <c r="A51" s="46" t="s">
        <v>135</v>
      </c>
      <c r="B51" s="47"/>
      <c r="C51" s="48" t="s">
        <v>198</v>
      </c>
      <c r="D51" s="50"/>
      <c r="E51" s="50"/>
      <c r="F51" s="50"/>
      <c r="G51" s="50"/>
      <c r="H51" s="50"/>
      <c r="I51" s="50">
        <v>235</v>
      </c>
      <c r="J51" s="50"/>
      <c r="K51" s="54">
        <v>2893.3</v>
      </c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4">
        <v>22573.8</v>
      </c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>
        <v>10</v>
      </c>
      <c r="AW51" s="50"/>
      <c r="AX51" s="50"/>
      <c r="AY51" s="50">
        <v>921</v>
      </c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</row>
    <row r="52" spans="1:63" ht="16.5" x14ac:dyDescent="0.3">
      <c r="A52" s="46" t="s">
        <v>135</v>
      </c>
      <c r="B52" s="47"/>
      <c r="C52" s="48" t="s">
        <v>168</v>
      </c>
      <c r="D52" s="50"/>
      <c r="E52" s="50"/>
      <c r="F52" s="50"/>
      <c r="G52" s="50"/>
      <c r="H52" s="50"/>
      <c r="I52" s="50">
        <v>89</v>
      </c>
      <c r="J52" s="50"/>
      <c r="K52" s="54">
        <v>1286</v>
      </c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4">
        <v>2548.1</v>
      </c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>
        <v>705</v>
      </c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</row>
    <row r="53" spans="1:63" ht="16.5" x14ac:dyDescent="0.3">
      <c r="A53" s="46" t="s">
        <v>135</v>
      </c>
      <c r="B53" s="47"/>
      <c r="C53" s="48" t="s">
        <v>185</v>
      </c>
      <c r="D53" s="50"/>
      <c r="E53" s="50"/>
      <c r="F53" s="50"/>
      <c r="G53" s="50"/>
      <c r="H53" s="50"/>
      <c r="I53" s="50">
        <v>82</v>
      </c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</row>
    <row r="54" spans="1:63" ht="16.5" x14ac:dyDescent="0.3">
      <c r="A54" s="46"/>
      <c r="B54" s="47"/>
      <c r="C54" s="48" t="s">
        <v>211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</row>
    <row r="55" spans="1:63" ht="16.5" x14ac:dyDescent="0.3">
      <c r="A55" s="46" t="s">
        <v>149</v>
      </c>
      <c r="B55" s="46" t="s">
        <v>149</v>
      </c>
      <c r="C55" s="48" t="s">
        <v>186</v>
      </c>
      <c r="D55" s="50"/>
      <c r="E55" s="50"/>
      <c r="F55" s="50"/>
      <c r="G55" s="50"/>
      <c r="H55" s="50"/>
      <c r="I55" s="50">
        <v>20</v>
      </c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>
        <v>1.6</v>
      </c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</row>
    <row r="56" spans="1:63" ht="16.5" x14ac:dyDescent="0.3">
      <c r="A56" s="46" t="s">
        <v>135</v>
      </c>
      <c r="B56" s="47"/>
      <c r="C56" s="48" t="s">
        <v>167</v>
      </c>
      <c r="D56" s="50"/>
      <c r="E56" s="50"/>
      <c r="F56" s="50"/>
      <c r="G56" s="50"/>
      <c r="H56" s="50"/>
      <c r="I56" s="50">
        <v>47</v>
      </c>
      <c r="J56" s="50"/>
      <c r="K56" s="50">
        <v>423</v>
      </c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>
        <v>11.9</v>
      </c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>
        <v>5</v>
      </c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</row>
    <row r="57" spans="1:63" ht="16.5" x14ac:dyDescent="0.3">
      <c r="A57" s="46" t="s">
        <v>143</v>
      </c>
      <c r="B57" s="47"/>
      <c r="C57" s="48" t="s">
        <v>208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4">
        <v>6330.6</v>
      </c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</row>
    <row r="58" spans="1:63" ht="16.5" x14ac:dyDescent="0.3">
      <c r="A58" s="46" t="s">
        <v>135</v>
      </c>
      <c r="B58" s="47"/>
      <c r="C58" s="48" t="s">
        <v>174</v>
      </c>
      <c r="D58" s="50"/>
      <c r="E58" s="50"/>
      <c r="F58" s="50"/>
      <c r="G58" s="50"/>
      <c r="H58" s="50"/>
      <c r="I58" s="50">
        <v>9</v>
      </c>
      <c r="J58" s="50"/>
      <c r="K58" s="50">
        <v>81</v>
      </c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</row>
    <row r="59" spans="1:63" ht="16.5" x14ac:dyDescent="0.3">
      <c r="A59" s="46" t="s">
        <v>152</v>
      </c>
      <c r="B59" s="47" t="s">
        <v>152</v>
      </c>
      <c r="C59" s="48" t="s">
        <v>199</v>
      </c>
      <c r="D59" s="50"/>
      <c r="E59" s="50"/>
      <c r="F59" s="50"/>
      <c r="G59" s="50"/>
      <c r="H59" s="50"/>
      <c r="I59" s="50">
        <v>13</v>
      </c>
      <c r="J59" s="50"/>
      <c r="K59" s="50">
        <v>39</v>
      </c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>
        <v>932.2</v>
      </c>
      <c r="AF59" s="50"/>
      <c r="AG59" s="50"/>
      <c r="AH59" s="54">
        <v>2979</v>
      </c>
      <c r="AI59" s="50"/>
      <c r="AJ59" s="50"/>
      <c r="AK59" s="50"/>
      <c r="AL59" s="50"/>
      <c r="AM59" s="50"/>
      <c r="AN59" s="50"/>
      <c r="AO59" s="50"/>
      <c r="AP59" s="50"/>
      <c r="AQ59" s="50"/>
      <c r="AR59" s="54">
        <v>1500.44</v>
      </c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</row>
    <row r="60" spans="1:63" ht="16.5" x14ac:dyDescent="0.3">
      <c r="A60" s="46" t="s">
        <v>141</v>
      </c>
      <c r="B60" s="47" t="s">
        <v>141</v>
      </c>
      <c r="C60" s="48" t="s">
        <v>141</v>
      </c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>
        <v>49.6</v>
      </c>
      <c r="AG60" s="50"/>
      <c r="AH60" s="50">
        <v>116.7</v>
      </c>
      <c r="AI60" s="50"/>
      <c r="AJ60" s="50"/>
      <c r="AK60" s="50"/>
      <c r="AL60" s="50"/>
      <c r="AM60" s="50"/>
      <c r="AN60" s="50"/>
      <c r="AO60" s="50"/>
      <c r="AP60" s="50"/>
      <c r="AQ60" s="50"/>
      <c r="AR60" s="50">
        <v>44.42</v>
      </c>
      <c r="AS60" s="50"/>
      <c r="AT60" s="50"/>
      <c r="AU60" s="50">
        <v>600</v>
      </c>
      <c r="AV60" s="50">
        <v>30</v>
      </c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</row>
    <row r="61" spans="1:63" ht="16.5" x14ac:dyDescent="0.3">
      <c r="A61" s="46" t="s">
        <v>157</v>
      </c>
      <c r="B61" s="47" t="s">
        <v>157</v>
      </c>
      <c r="C61" s="48" t="s">
        <v>157</v>
      </c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>
        <v>50</v>
      </c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</row>
    <row r="62" spans="1:63" ht="16.5" x14ac:dyDescent="0.3">
      <c r="A62" s="46" t="s">
        <v>148</v>
      </c>
      <c r="B62" s="47" t="s">
        <v>148</v>
      </c>
      <c r="C62" s="48" t="s">
        <v>148</v>
      </c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>
        <v>4</v>
      </c>
      <c r="AF62" s="50"/>
      <c r="AG62" s="50"/>
      <c r="AH62" s="50">
        <v>59.1</v>
      </c>
      <c r="AI62" s="50">
        <v>357.5</v>
      </c>
      <c r="AJ62" s="50">
        <v>56.3</v>
      </c>
      <c r="AK62" s="50"/>
      <c r="AL62" s="50"/>
      <c r="AM62" s="50"/>
      <c r="AN62" s="50"/>
      <c r="AO62" s="50"/>
      <c r="AP62" s="50"/>
      <c r="AQ62" s="50"/>
      <c r="AR62" s="50">
        <v>11.55</v>
      </c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</row>
    <row r="63" spans="1:63" ht="16.5" x14ac:dyDescent="0.3">
      <c r="A63" s="46" t="s">
        <v>153</v>
      </c>
      <c r="B63" s="47" t="s">
        <v>153</v>
      </c>
      <c r="C63" s="48" t="s">
        <v>233</v>
      </c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>
        <v>59.3</v>
      </c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</row>
    <row r="64" spans="1:63" ht="16.5" x14ac:dyDescent="0.3">
      <c r="A64" s="46" t="s">
        <v>158</v>
      </c>
      <c r="B64" s="47" t="s">
        <v>158</v>
      </c>
      <c r="C64" s="48" t="s">
        <v>158</v>
      </c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4">
        <v>4500</v>
      </c>
      <c r="AI64" s="50"/>
      <c r="AJ64" s="50"/>
      <c r="AK64" s="50"/>
      <c r="AL64" s="50"/>
      <c r="AM64" s="50"/>
      <c r="AN64" s="50"/>
      <c r="AO64" s="50"/>
      <c r="AP64" s="50"/>
      <c r="AQ64" s="50"/>
      <c r="AR64" s="50">
        <v>352.8</v>
      </c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</row>
    <row r="65" spans="1:63" ht="16.5" x14ac:dyDescent="0.3">
      <c r="A65" s="46" t="s">
        <v>155</v>
      </c>
      <c r="B65" s="47" t="s">
        <v>155</v>
      </c>
      <c r="C65" s="48" t="s">
        <v>155</v>
      </c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4">
        <v>1200</v>
      </c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>
        <v>94.5</v>
      </c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</row>
    <row r="66" spans="1:63" ht="16.5" x14ac:dyDescent="0.3">
      <c r="A66" s="46" t="s">
        <v>142</v>
      </c>
      <c r="B66" s="47" t="s">
        <v>142</v>
      </c>
      <c r="C66" s="48" t="s">
        <v>142</v>
      </c>
      <c r="D66" s="50"/>
      <c r="E66" s="50"/>
      <c r="F66" s="50"/>
      <c r="G66" s="50"/>
      <c r="H66" s="50"/>
      <c r="I66" s="50"/>
      <c r="J66" s="50"/>
      <c r="K66" s="50"/>
      <c r="L66" s="50">
        <v>60</v>
      </c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>
        <v>315.2</v>
      </c>
      <c r="AG66" s="50"/>
      <c r="AH66" s="50">
        <v>23.6</v>
      </c>
      <c r="AI66" s="50"/>
      <c r="AJ66" s="50"/>
      <c r="AK66" s="50"/>
      <c r="AL66" s="50"/>
      <c r="AM66" s="50">
        <v>228</v>
      </c>
      <c r="AN66" s="50"/>
      <c r="AO66" s="54">
        <v>12568.9</v>
      </c>
      <c r="AP66" s="50"/>
      <c r="AQ66" s="50"/>
      <c r="AR66" s="50">
        <v>308.8</v>
      </c>
      <c r="AS66" s="50"/>
      <c r="AT66" s="50"/>
      <c r="AU66" s="50">
        <v>50</v>
      </c>
      <c r="AV66" s="50">
        <v>26</v>
      </c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</row>
    <row r="67" spans="1:63" ht="16.5" x14ac:dyDescent="0.3">
      <c r="A67" s="46" t="s">
        <v>162</v>
      </c>
      <c r="B67" s="47" t="s">
        <v>162</v>
      </c>
      <c r="C67" s="48" t="s">
        <v>162</v>
      </c>
      <c r="D67" s="50"/>
      <c r="E67" s="50"/>
      <c r="F67" s="50"/>
      <c r="G67" s="50"/>
      <c r="H67" s="50"/>
      <c r="I67" s="50"/>
      <c r="J67" s="50"/>
      <c r="K67" s="50">
        <v>7.5</v>
      </c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>
        <v>7.9</v>
      </c>
      <c r="AF67" s="50"/>
      <c r="AG67" s="50"/>
      <c r="AH67" s="50">
        <v>45.2</v>
      </c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>
        <v>700</v>
      </c>
      <c r="AV67" s="50">
        <v>5</v>
      </c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</row>
    <row r="68" spans="1:63" ht="16.5" x14ac:dyDescent="0.3">
      <c r="A68" s="46" t="s">
        <v>144</v>
      </c>
      <c r="B68" s="47" t="s">
        <v>234</v>
      </c>
      <c r="C68" s="48" t="s">
        <v>187</v>
      </c>
      <c r="D68" s="50"/>
      <c r="E68" s="50"/>
      <c r="F68" s="50"/>
      <c r="G68" s="50"/>
      <c r="H68" s="50"/>
      <c r="I68" s="50">
        <v>88</v>
      </c>
      <c r="J68" s="50"/>
      <c r="K68" s="50">
        <v>264</v>
      </c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>
        <v>12.5</v>
      </c>
      <c r="X68" s="50"/>
      <c r="Y68" s="50"/>
      <c r="Z68" s="50"/>
      <c r="AA68" s="50"/>
      <c r="AB68" s="50"/>
      <c r="AC68" s="50"/>
      <c r="AD68" s="50"/>
      <c r="AE68" s="54">
        <v>3201.4</v>
      </c>
      <c r="AF68" s="50">
        <v>480</v>
      </c>
      <c r="AG68" s="50"/>
      <c r="AH68" s="54">
        <v>45007.1</v>
      </c>
      <c r="AI68" s="50"/>
      <c r="AJ68" s="50">
        <v>25</v>
      </c>
      <c r="AK68" s="50"/>
      <c r="AL68" s="50"/>
      <c r="AM68" s="50"/>
      <c r="AN68" s="50">
        <v>215</v>
      </c>
      <c r="AO68" s="50"/>
      <c r="AP68" s="50"/>
      <c r="AQ68" s="54">
        <v>410020</v>
      </c>
      <c r="AR68" s="54">
        <v>3327.72</v>
      </c>
      <c r="AS68" s="50"/>
      <c r="AT68" s="50">
        <v>600</v>
      </c>
      <c r="AU68" s="50"/>
      <c r="AV68" s="50">
        <v>10</v>
      </c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</row>
    <row r="69" spans="1:63" ht="16.5" x14ac:dyDescent="0.3">
      <c r="A69" s="46" t="s">
        <v>235</v>
      </c>
      <c r="B69" s="47" t="s">
        <v>235</v>
      </c>
      <c r="C69" s="48" t="s">
        <v>236</v>
      </c>
      <c r="D69" s="50"/>
      <c r="E69" s="50"/>
      <c r="F69" s="50"/>
      <c r="G69" s="50"/>
      <c r="H69" s="50"/>
      <c r="I69" s="50"/>
      <c r="J69" s="50"/>
      <c r="K69" s="50"/>
      <c r="L69" s="50">
        <v>60</v>
      </c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>
        <v>315.2</v>
      </c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>
        <v>416.32</v>
      </c>
      <c r="AS69" s="50"/>
      <c r="AT69" s="50"/>
      <c r="AU69" s="50">
        <v>600</v>
      </c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</row>
    <row r="70" spans="1:63" ht="16.5" x14ac:dyDescent="0.3">
      <c r="A70" s="46" t="s">
        <v>134</v>
      </c>
      <c r="B70" s="47" t="s">
        <v>134</v>
      </c>
      <c r="C70" s="48" t="s">
        <v>134</v>
      </c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>
        <v>126</v>
      </c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</row>
    <row r="71" spans="1:63" ht="16.5" x14ac:dyDescent="0.3">
      <c r="A71" s="46" t="s">
        <v>136</v>
      </c>
      <c r="B71" s="47" t="s">
        <v>136</v>
      </c>
      <c r="C71" s="48" t="s">
        <v>136</v>
      </c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>
        <v>394</v>
      </c>
      <c r="AI71" s="50"/>
      <c r="AJ71" s="50">
        <v>25</v>
      </c>
      <c r="AK71" s="50"/>
      <c r="AL71" s="50"/>
      <c r="AM71" s="50"/>
      <c r="AN71" s="50"/>
      <c r="AO71" s="50"/>
      <c r="AP71" s="50"/>
      <c r="AQ71" s="50"/>
      <c r="AR71" s="50">
        <v>10</v>
      </c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</row>
    <row r="72" spans="1:63" ht="16.5" x14ac:dyDescent="0.3">
      <c r="A72" s="46" t="s">
        <v>146</v>
      </c>
      <c r="B72" s="47" t="s">
        <v>146</v>
      </c>
      <c r="C72" s="48" t="s">
        <v>146</v>
      </c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4">
        <v>3400</v>
      </c>
      <c r="AG72" s="50"/>
      <c r="AH72" s="50">
        <v>255</v>
      </c>
      <c r="AI72" s="50"/>
      <c r="AJ72" s="50">
        <v>25</v>
      </c>
      <c r="AK72" s="50"/>
      <c r="AL72" s="50"/>
      <c r="AM72" s="50"/>
      <c r="AN72" s="50"/>
      <c r="AO72" s="50"/>
      <c r="AP72" s="54">
        <v>1700</v>
      </c>
      <c r="AQ72" s="50"/>
      <c r="AR72" s="54">
        <v>1155</v>
      </c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</row>
    <row r="73" spans="1:63" ht="16.5" x14ac:dyDescent="0.3">
      <c r="A73" s="46" t="s">
        <v>145</v>
      </c>
      <c r="B73" s="47" t="s">
        <v>145</v>
      </c>
      <c r="C73" s="48" t="s">
        <v>145</v>
      </c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>
        <v>216.3</v>
      </c>
      <c r="AI73" s="54">
        <v>1075</v>
      </c>
      <c r="AJ73" s="50"/>
      <c r="AK73" s="50"/>
      <c r="AL73" s="50"/>
      <c r="AM73" s="50"/>
      <c r="AN73" s="50"/>
      <c r="AO73" s="50"/>
      <c r="AP73" s="50"/>
      <c r="AQ73" s="50"/>
      <c r="AR73" s="54">
        <v>1843.8</v>
      </c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</row>
    <row r="74" spans="1:63" ht="16.5" x14ac:dyDescent="0.3">
      <c r="A74" s="46" t="s">
        <v>138</v>
      </c>
      <c r="B74" s="47" t="s">
        <v>165</v>
      </c>
      <c r="C74" s="48" t="s">
        <v>165</v>
      </c>
      <c r="D74" s="50"/>
      <c r="E74" s="50"/>
      <c r="F74" s="50"/>
      <c r="G74" s="50"/>
      <c r="H74" s="50"/>
      <c r="I74" s="50"/>
      <c r="J74" s="50"/>
      <c r="K74" s="50"/>
      <c r="L74" s="54">
        <v>5390</v>
      </c>
      <c r="M74" s="50"/>
      <c r="N74" s="50"/>
      <c r="O74" s="50"/>
      <c r="P74" s="50">
        <v>400</v>
      </c>
      <c r="Q74" s="50"/>
      <c r="R74" s="50"/>
      <c r="S74" s="50"/>
      <c r="T74" s="50"/>
      <c r="U74" s="50"/>
      <c r="V74" s="54">
        <v>1937.6</v>
      </c>
      <c r="W74" s="50"/>
      <c r="X74" s="50"/>
      <c r="Y74" s="50"/>
      <c r="Z74" s="50"/>
      <c r="AA74" s="50"/>
      <c r="AB74" s="50"/>
      <c r="AC74" s="50"/>
      <c r="AD74" s="50"/>
      <c r="AE74" s="54">
        <v>2100</v>
      </c>
      <c r="AF74" s="54">
        <v>12550.4</v>
      </c>
      <c r="AG74" s="50"/>
      <c r="AH74" s="54">
        <v>1157.5999999999999</v>
      </c>
      <c r="AI74" s="54">
        <v>10895</v>
      </c>
      <c r="AJ74" s="50"/>
      <c r="AK74" s="50"/>
      <c r="AL74" s="50"/>
      <c r="AM74" s="54">
        <v>1876.1</v>
      </c>
      <c r="AN74" s="50">
        <v>2.5</v>
      </c>
      <c r="AO74" s="50"/>
      <c r="AP74" s="50"/>
      <c r="AQ74" s="50"/>
      <c r="AR74" s="54">
        <v>4143.79</v>
      </c>
      <c r="AS74" s="50"/>
      <c r="AT74" s="50"/>
      <c r="AU74" s="50"/>
      <c r="AV74" s="50">
        <v>291</v>
      </c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</row>
    <row r="75" spans="1:63" ht="16.5" x14ac:dyDescent="0.3">
      <c r="A75" s="46" t="s">
        <v>144</v>
      </c>
      <c r="B75" s="47" t="s">
        <v>144</v>
      </c>
      <c r="C75" s="48" t="s">
        <v>237</v>
      </c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>
        <v>36.4</v>
      </c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>
        <v>10</v>
      </c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</row>
    <row r="76" spans="1:63" ht="16.5" x14ac:dyDescent="0.3">
      <c r="A76" s="46" t="s">
        <v>138</v>
      </c>
      <c r="B76" s="47" t="s">
        <v>164</v>
      </c>
      <c r="C76" s="48" t="s">
        <v>164</v>
      </c>
      <c r="D76" s="50"/>
      <c r="E76" s="50"/>
      <c r="F76" s="50"/>
      <c r="G76" s="50"/>
      <c r="H76" s="50"/>
      <c r="I76" s="50"/>
      <c r="J76" s="50"/>
      <c r="K76" s="50"/>
      <c r="L76" s="54">
        <v>63000</v>
      </c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>
        <v>760</v>
      </c>
      <c r="AD76" s="50"/>
      <c r="AE76" s="50">
        <v>69</v>
      </c>
      <c r="AF76" s="50">
        <v>107.7</v>
      </c>
      <c r="AG76" s="50"/>
      <c r="AH76" s="50">
        <v>229.3</v>
      </c>
      <c r="AI76" s="50"/>
      <c r="AJ76" s="50"/>
      <c r="AK76" s="50"/>
      <c r="AL76" s="50"/>
      <c r="AM76" s="50">
        <v>22.8</v>
      </c>
      <c r="AN76" s="50">
        <v>22.5</v>
      </c>
      <c r="AO76" s="50"/>
      <c r="AP76" s="50"/>
      <c r="AQ76" s="50"/>
      <c r="AR76" s="54">
        <v>9197.49</v>
      </c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</row>
    <row r="77" spans="1:63" ht="16.5" x14ac:dyDescent="0.3">
      <c r="A77" s="46" t="s">
        <v>152</v>
      </c>
      <c r="B77" s="47" t="s">
        <v>152</v>
      </c>
      <c r="C77" s="48" t="s">
        <v>238</v>
      </c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>
        <v>265.60000000000002</v>
      </c>
      <c r="AF77" s="50"/>
      <c r="AG77" s="50"/>
      <c r="AH77" s="54">
        <v>1273</v>
      </c>
      <c r="AI77" s="50"/>
      <c r="AJ77" s="50"/>
      <c r="AK77" s="50"/>
      <c r="AL77" s="50"/>
      <c r="AM77" s="50"/>
      <c r="AN77" s="50">
        <v>7.5</v>
      </c>
      <c r="AO77" s="50"/>
      <c r="AP77" s="50"/>
      <c r="AQ77" s="50"/>
      <c r="AR77" s="50">
        <v>555.91999999999996</v>
      </c>
      <c r="AS77" s="50"/>
      <c r="AT77" s="50"/>
      <c r="AU77" s="50">
        <v>100</v>
      </c>
      <c r="AV77" s="50">
        <v>15</v>
      </c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</row>
    <row r="78" spans="1:63" ht="16.5" x14ac:dyDescent="0.3">
      <c r="A78" s="46" t="s">
        <v>160</v>
      </c>
      <c r="B78" s="47"/>
      <c r="C78" s="48" t="s">
        <v>160</v>
      </c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>
        <v>3</v>
      </c>
      <c r="AG78" s="50"/>
      <c r="AH78" s="54">
        <v>1603.4</v>
      </c>
      <c r="AI78" s="50">
        <v>931.3</v>
      </c>
      <c r="AJ78" s="54">
        <v>28227.4</v>
      </c>
      <c r="AK78" s="50"/>
      <c r="AL78" s="50"/>
      <c r="AM78" s="50"/>
      <c r="AN78" s="50">
        <v>202.5</v>
      </c>
      <c r="AO78" s="50"/>
      <c r="AP78" s="50"/>
      <c r="AQ78" s="50"/>
      <c r="AR78" s="54">
        <v>36022.89</v>
      </c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</row>
    <row r="79" spans="1:63" ht="16.5" x14ac:dyDescent="0.3">
      <c r="A79" s="46" t="s">
        <v>137</v>
      </c>
      <c r="B79" s="47" t="s">
        <v>137</v>
      </c>
      <c r="C79" s="48" t="s">
        <v>137</v>
      </c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4">
        <v>37517.800000000003</v>
      </c>
      <c r="AA79" s="54">
        <v>20230</v>
      </c>
      <c r="AB79" s="50"/>
      <c r="AC79" s="50"/>
      <c r="AD79" s="50"/>
      <c r="AE79" s="50"/>
      <c r="AF79" s="50"/>
      <c r="AG79" s="50">
        <v>100</v>
      </c>
      <c r="AH79" s="54">
        <v>6304.1</v>
      </c>
      <c r="AI79" s="50"/>
      <c r="AJ79" s="50"/>
      <c r="AK79" s="50"/>
      <c r="AL79" s="50"/>
      <c r="AM79" s="54">
        <v>5720</v>
      </c>
      <c r="AN79" s="50"/>
      <c r="AO79" s="50"/>
      <c r="AP79" s="50"/>
      <c r="AQ79" s="50"/>
      <c r="AR79" s="54">
        <v>13995.3</v>
      </c>
      <c r="AS79" s="50"/>
      <c r="AT79" s="50"/>
      <c r="AU79" s="50"/>
      <c r="AV79" s="50">
        <v>30</v>
      </c>
      <c r="AW79" s="50"/>
      <c r="AX79" s="50"/>
      <c r="AY79" s="50"/>
      <c r="AZ79" s="50"/>
      <c r="BA79" s="50"/>
      <c r="BB79" s="50"/>
      <c r="BC79" s="50"/>
      <c r="BD79" s="54">
        <v>1770</v>
      </c>
      <c r="BE79" s="50"/>
      <c r="BF79" s="50"/>
      <c r="BG79" s="50"/>
      <c r="BH79" s="50"/>
      <c r="BI79" s="50"/>
      <c r="BJ79" s="50"/>
      <c r="BK79" s="50"/>
    </row>
    <row r="80" spans="1:63" ht="16.5" x14ac:dyDescent="0.3">
      <c r="A80" s="46" t="s">
        <v>154</v>
      </c>
      <c r="B80" s="47" t="s">
        <v>154</v>
      </c>
      <c r="C80" s="48" t="s">
        <v>154</v>
      </c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4">
        <v>8470</v>
      </c>
      <c r="AI80" s="50"/>
      <c r="AJ80" s="54">
        <v>74225</v>
      </c>
      <c r="AK80" s="50"/>
      <c r="AL80" s="50"/>
      <c r="AM80" s="50"/>
      <c r="AN80" s="50">
        <v>557.5</v>
      </c>
      <c r="AO80" s="50"/>
      <c r="AP80" s="50"/>
      <c r="AQ80" s="50"/>
      <c r="AR80" s="54">
        <v>5289.26</v>
      </c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</row>
    <row r="81" spans="1:63" ht="16.5" x14ac:dyDescent="0.3">
      <c r="A81" s="46" t="s">
        <v>159</v>
      </c>
      <c r="B81" s="47" t="s">
        <v>159</v>
      </c>
      <c r="C81" s="48" t="s">
        <v>159</v>
      </c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>
        <v>2</v>
      </c>
      <c r="AF81" s="50">
        <v>1.5</v>
      </c>
      <c r="AG81" s="50"/>
      <c r="AH81" s="50">
        <v>539</v>
      </c>
      <c r="AI81" s="50">
        <v>480</v>
      </c>
      <c r="AJ81" s="50">
        <v>31.3</v>
      </c>
      <c r="AK81" s="50"/>
      <c r="AL81" s="50"/>
      <c r="AM81" s="50"/>
      <c r="AN81" s="50"/>
      <c r="AO81" s="50"/>
      <c r="AP81" s="50"/>
      <c r="AQ81" s="50"/>
      <c r="AR81" s="54">
        <v>3323.51</v>
      </c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</row>
    <row r="82" spans="1:63" ht="16.5" x14ac:dyDescent="0.3">
      <c r="A82" s="46" t="s">
        <v>156</v>
      </c>
      <c r="B82" s="47" t="s">
        <v>156</v>
      </c>
      <c r="C82" s="48" t="s">
        <v>156</v>
      </c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>
        <v>42.2</v>
      </c>
      <c r="AI82" s="50">
        <v>562.5</v>
      </c>
      <c r="AJ82" s="50">
        <v>50</v>
      </c>
      <c r="AK82" s="50"/>
      <c r="AL82" s="50"/>
      <c r="AM82" s="50"/>
      <c r="AN82" s="50"/>
      <c r="AO82" s="50"/>
      <c r="AP82" s="50"/>
      <c r="AQ82" s="50"/>
      <c r="AR82" s="50">
        <v>120</v>
      </c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</row>
    <row r="83" spans="1:63" ht="16.5" x14ac:dyDescent="0.3">
      <c r="A83" s="46" t="s">
        <v>239</v>
      </c>
      <c r="B83" s="47" t="s">
        <v>239</v>
      </c>
      <c r="C83" s="48" t="s">
        <v>239</v>
      </c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>
        <v>20</v>
      </c>
      <c r="AF83" s="50">
        <v>47.5</v>
      </c>
      <c r="AG83" s="50"/>
      <c r="AH83" s="50">
        <v>34.94</v>
      </c>
      <c r="AI83" s="50"/>
      <c r="AJ83" s="50"/>
      <c r="AK83" s="50"/>
      <c r="AL83" s="50"/>
      <c r="AM83" s="50"/>
      <c r="AN83" s="50">
        <v>2.5</v>
      </c>
      <c r="AO83" s="50"/>
      <c r="AP83" s="50"/>
      <c r="AQ83" s="50"/>
      <c r="AR83" s="50">
        <v>16.8</v>
      </c>
      <c r="AS83" s="50"/>
      <c r="AT83" s="50"/>
      <c r="AU83" s="50">
        <v>600</v>
      </c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</row>
    <row r="84" spans="1:63" ht="16.5" x14ac:dyDescent="0.3">
      <c r="A84" s="46" t="s">
        <v>141</v>
      </c>
      <c r="B84" s="47" t="s">
        <v>141</v>
      </c>
      <c r="C84" s="48" t="s">
        <v>240</v>
      </c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4">
        <v>1436</v>
      </c>
      <c r="AG84" s="50"/>
      <c r="AH84" s="50">
        <v>388.5</v>
      </c>
      <c r="AI84" s="50"/>
      <c r="AJ84" s="50"/>
      <c r="AK84" s="50"/>
      <c r="AL84" s="50"/>
      <c r="AM84" s="50"/>
      <c r="AN84" s="50"/>
      <c r="AO84" s="50"/>
      <c r="AP84" s="50"/>
      <c r="AQ84" s="50"/>
      <c r="AR84" s="50">
        <v>23.63</v>
      </c>
      <c r="AS84" s="50"/>
      <c r="AT84" s="50"/>
      <c r="AU84" s="50"/>
      <c r="AV84" s="50">
        <v>120</v>
      </c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</row>
    <row r="85" spans="1:63" ht="16.5" x14ac:dyDescent="0.3">
      <c r="A85" s="46" t="s">
        <v>157</v>
      </c>
      <c r="B85" s="47" t="s">
        <v>157</v>
      </c>
      <c r="C85" s="48" t="s">
        <v>241</v>
      </c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</row>
    <row r="86" spans="1:63" ht="16.5" x14ac:dyDescent="0.3">
      <c r="A86" s="46" t="s">
        <v>155</v>
      </c>
      <c r="B86" s="47" t="s">
        <v>155</v>
      </c>
      <c r="C86" s="48" t="s">
        <v>242</v>
      </c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4">
        <v>1200</v>
      </c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</row>
    <row r="87" spans="1:63" ht="16.5" x14ac:dyDescent="0.3">
      <c r="A87" s="46" t="s">
        <v>162</v>
      </c>
      <c r="B87" s="47" t="s">
        <v>162</v>
      </c>
      <c r="C87" s="48" t="s">
        <v>243</v>
      </c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>
        <v>44.7</v>
      </c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</row>
    <row r="88" spans="1:63" ht="16.5" x14ac:dyDescent="0.3">
      <c r="A88" s="46" t="s">
        <v>235</v>
      </c>
      <c r="B88" s="47" t="s">
        <v>235</v>
      </c>
      <c r="C88" s="48" t="s">
        <v>244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>
        <v>180</v>
      </c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</row>
    <row r="89" spans="1:63" ht="16.5" x14ac:dyDescent="0.3">
      <c r="A89" s="46" t="s">
        <v>136</v>
      </c>
      <c r="B89" s="47" t="s">
        <v>136</v>
      </c>
      <c r="C89" s="48" t="s">
        <v>245</v>
      </c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>
        <v>113.5</v>
      </c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>
        <v>600</v>
      </c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</row>
    <row r="90" spans="1:63" ht="16.5" x14ac:dyDescent="0.3">
      <c r="A90" s="46" t="s">
        <v>146</v>
      </c>
      <c r="B90" s="47" t="s">
        <v>146</v>
      </c>
      <c r="C90" s="48" t="s">
        <v>246</v>
      </c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>
        <v>187.6</v>
      </c>
      <c r="AG90" s="50">
        <v>40</v>
      </c>
      <c r="AH90" s="54">
        <v>1729.82</v>
      </c>
      <c r="AI90" s="50"/>
      <c r="AJ90" s="50">
        <v>50</v>
      </c>
      <c r="AK90" s="50"/>
      <c r="AL90" s="50"/>
      <c r="AM90" s="50"/>
      <c r="AN90" s="50"/>
      <c r="AO90" s="50"/>
      <c r="AP90" s="50"/>
      <c r="AQ90" s="50"/>
      <c r="AR90" s="50">
        <v>155.5</v>
      </c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</row>
    <row r="91" spans="1:63" ht="16.5" x14ac:dyDescent="0.3">
      <c r="A91" s="46" t="s">
        <v>145</v>
      </c>
      <c r="B91" s="47" t="s">
        <v>145</v>
      </c>
      <c r="C91" s="48" t="s">
        <v>247</v>
      </c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>
        <v>250</v>
      </c>
      <c r="AI91" s="50">
        <v>910</v>
      </c>
      <c r="AJ91" s="50"/>
      <c r="AK91" s="50"/>
      <c r="AL91" s="50"/>
      <c r="AM91" s="50"/>
      <c r="AN91" s="50"/>
      <c r="AO91" s="50"/>
      <c r="AP91" s="50"/>
      <c r="AQ91" s="50"/>
      <c r="AR91" s="54">
        <v>2091.06</v>
      </c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</row>
    <row r="92" spans="1:63" ht="16.5" x14ac:dyDescent="0.3">
      <c r="A92" s="46" t="s">
        <v>138</v>
      </c>
      <c r="B92" s="47" t="s">
        <v>165</v>
      </c>
      <c r="C92" s="48" t="s">
        <v>248</v>
      </c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>
        <v>233</v>
      </c>
      <c r="AG92" s="50"/>
      <c r="AH92" s="50">
        <v>728.7</v>
      </c>
      <c r="AI92" s="50">
        <v>285</v>
      </c>
      <c r="AJ92" s="50"/>
      <c r="AK92" s="50"/>
      <c r="AL92" s="50"/>
      <c r="AM92" s="50"/>
      <c r="AN92" s="50"/>
      <c r="AO92" s="50"/>
      <c r="AP92" s="50"/>
      <c r="AQ92" s="50"/>
      <c r="AR92" s="54">
        <v>1482.5</v>
      </c>
      <c r="AS92" s="50"/>
      <c r="AT92" s="50"/>
      <c r="AU92" s="50"/>
      <c r="AV92" s="50">
        <v>607.98</v>
      </c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>
        <v>35</v>
      </c>
      <c r="BH92" s="50"/>
      <c r="BI92" s="50"/>
      <c r="BJ92" s="50"/>
      <c r="BK92" s="50"/>
    </row>
    <row r="93" spans="1:63" ht="16.5" x14ac:dyDescent="0.3">
      <c r="A93" s="46" t="s">
        <v>144</v>
      </c>
      <c r="B93" s="47" t="s">
        <v>144</v>
      </c>
      <c r="C93" s="48" t="s">
        <v>249</v>
      </c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>
        <v>20</v>
      </c>
      <c r="AI93" s="50"/>
      <c r="AJ93" s="50"/>
      <c r="AK93" s="50"/>
      <c r="AL93" s="50"/>
      <c r="AM93" s="50"/>
      <c r="AN93" s="50"/>
      <c r="AO93" s="50"/>
      <c r="AP93" s="50"/>
      <c r="AQ93" s="50"/>
      <c r="AR93" s="50">
        <v>420</v>
      </c>
      <c r="AS93" s="50"/>
      <c r="AT93" s="50"/>
      <c r="AU93" s="50"/>
      <c r="AV93" s="50">
        <v>10</v>
      </c>
      <c r="AW93" s="50"/>
      <c r="AX93" s="50"/>
      <c r="AY93" s="50"/>
      <c r="AZ93" s="50"/>
      <c r="BA93" s="50"/>
      <c r="BB93" s="50"/>
      <c r="BC93" s="50"/>
      <c r="BD93" s="50">
        <v>240</v>
      </c>
      <c r="BE93" s="50"/>
      <c r="BF93" s="50"/>
      <c r="BG93" s="50"/>
      <c r="BH93" s="50"/>
      <c r="BI93" s="50"/>
      <c r="BJ93" s="50"/>
      <c r="BK93" s="50"/>
    </row>
    <row r="94" spans="1:63" ht="16.5" x14ac:dyDescent="0.3">
      <c r="A94" s="46" t="s">
        <v>138</v>
      </c>
      <c r="B94" s="47" t="s">
        <v>164</v>
      </c>
      <c r="C94" s="48" t="s">
        <v>250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>
        <v>75</v>
      </c>
      <c r="AF94" s="50">
        <v>86.8</v>
      </c>
      <c r="AG94" s="50"/>
      <c r="AH94" s="50">
        <v>55.7</v>
      </c>
      <c r="AI94" s="50"/>
      <c r="AJ94" s="50"/>
      <c r="AK94" s="50"/>
      <c r="AL94" s="50"/>
      <c r="AM94" s="50">
        <v>5.7</v>
      </c>
      <c r="AN94" s="50"/>
      <c r="AO94" s="50"/>
      <c r="AP94" s="50"/>
      <c r="AQ94" s="50"/>
      <c r="AR94" s="54">
        <v>3343.9</v>
      </c>
      <c r="AS94" s="50"/>
      <c r="AT94" s="50"/>
      <c r="AU94" s="50">
        <v>600</v>
      </c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</row>
    <row r="95" spans="1:63" ht="16.5" x14ac:dyDescent="0.3">
      <c r="A95" s="46" t="s">
        <v>152</v>
      </c>
      <c r="B95" s="47" t="s">
        <v>152</v>
      </c>
      <c r="C95" s="48" t="s">
        <v>251</v>
      </c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>
        <v>94.4</v>
      </c>
      <c r="AF95" s="50"/>
      <c r="AG95" s="50"/>
      <c r="AH95" s="50">
        <v>75.7</v>
      </c>
      <c r="AI95" s="50"/>
      <c r="AJ95" s="50"/>
      <c r="AK95" s="50"/>
      <c r="AL95" s="50"/>
      <c r="AM95" s="50"/>
      <c r="AN95" s="50"/>
      <c r="AO95" s="50"/>
      <c r="AP95" s="50"/>
      <c r="AQ95" s="50"/>
      <c r="AR95" s="50">
        <v>61.4</v>
      </c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</row>
    <row r="96" spans="1:63" ht="16.5" x14ac:dyDescent="0.3">
      <c r="A96" s="46" t="s">
        <v>137</v>
      </c>
      <c r="B96" s="47" t="s">
        <v>137</v>
      </c>
      <c r="C96" s="48" t="s">
        <v>252</v>
      </c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>
        <v>600</v>
      </c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</row>
    <row r="97" spans="1:63" ht="16.5" x14ac:dyDescent="0.3">
      <c r="A97" s="46" t="s">
        <v>159</v>
      </c>
      <c r="B97" s="47" t="s">
        <v>159</v>
      </c>
      <c r="C97" s="48" t="s">
        <v>253</v>
      </c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>
        <v>112.5</v>
      </c>
      <c r="AI97" s="50">
        <v>400</v>
      </c>
      <c r="AJ97" s="50">
        <v>25</v>
      </c>
      <c r="AK97" s="50"/>
      <c r="AL97" s="50"/>
      <c r="AM97" s="50"/>
      <c r="AN97" s="50"/>
      <c r="AO97" s="50"/>
      <c r="AP97" s="50"/>
      <c r="AQ97" s="50"/>
      <c r="AR97" s="50">
        <v>285.60000000000002</v>
      </c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</row>
    <row r="98" spans="1:63" ht="16.5" x14ac:dyDescent="0.3">
      <c r="A98" s="46" t="s">
        <v>139</v>
      </c>
      <c r="B98" s="47"/>
      <c r="C98" s="48" t="s">
        <v>139</v>
      </c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4">
        <v>136380</v>
      </c>
      <c r="AD98" s="50"/>
      <c r="AE98" s="50"/>
      <c r="AF98" s="50"/>
      <c r="AG98" s="50"/>
      <c r="AH98" s="50"/>
      <c r="AI98" s="50"/>
      <c r="AJ98" s="50"/>
      <c r="AK98" s="50"/>
      <c r="AL98" s="50"/>
      <c r="AM98" s="54">
        <v>7500</v>
      </c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</row>
    <row r="99" spans="1:63" ht="16.5" x14ac:dyDescent="0.3">
      <c r="A99" s="46" t="s">
        <v>254</v>
      </c>
      <c r="B99" s="47"/>
      <c r="C99" s="48" t="s">
        <v>255</v>
      </c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>
        <v>64</v>
      </c>
      <c r="Q99" s="50"/>
      <c r="R99" s="50"/>
      <c r="S99" s="50"/>
      <c r="T99" s="50">
        <v>10.5</v>
      </c>
      <c r="U99" s="54">
        <v>2068.1999999999998</v>
      </c>
      <c r="V99" s="54">
        <v>269623.3</v>
      </c>
      <c r="W99" s="55"/>
      <c r="X99" s="50"/>
      <c r="Y99" s="54">
        <v>23095.3</v>
      </c>
      <c r="Z99" s="50"/>
      <c r="AA99" s="50"/>
      <c r="AB99" s="50"/>
      <c r="AC99" s="50"/>
      <c r="AD99" s="50"/>
      <c r="AE99" s="50"/>
      <c r="AF99" s="54">
        <v>11687.7</v>
      </c>
      <c r="AG99" s="50"/>
      <c r="AH99" s="50"/>
      <c r="AI99" s="50"/>
      <c r="AJ99" s="50"/>
      <c r="AK99" s="50"/>
      <c r="AL99" s="50"/>
      <c r="AM99" s="54">
        <v>89237.1</v>
      </c>
      <c r="AN99" s="50"/>
      <c r="AO99" s="50"/>
      <c r="AP99" s="50"/>
      <c r="AQ99" s="50"/>
      <c r="AR99" s="50">
        <v>724.8</v>
      </c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</row>
    <row r="100" spans="1:63" ht="16.5" x14ac:dyDescent="0.3">
      <c r="A100" s="46" t="s">
        <v>256</v>
      </c>
      <c r="B100" s="47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4"/>
      <c r="V100" s="54"/>
      <c r="W100" s="54">
        <v>21312.5</v>
      </c>
      <c r="X100" s="50"/>
      <c r="Y100" s="54"/>
      <c r="Z100" s="50"/>
      <c r="AA100" s="50"/>
      <c r="AB100" s="50"/>
      <c r="AC100" s="50"/>
      <c r="AD100" s="50"/>
      <c r="AE100" s="50"/>
      <c r="AF100" s="54"/>
      <c r="AG100" s="50"/>
      <c r="AH100" s="50"/>
      <c r="AI100" s="50"/>
      <c r="AJ100" s="50"/>
      <c r="AK100" s="50"/>
      <c r="AL100" s="50"/>
      <c r="AM100" s="54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</row>
    <row r="101" spans="1:63" ht="16.5" x14ac:dyDescent="0.3">
      <c r="A101" s="46" t="s">
        <v>150</v>
      </c>
      <c r="B101" s="47"/>
      <c r="C101" s="48" t="s">
        <v>189</v>
      </c>
      <c r="D101" s="50"/>
      <c r="E101" s="50"/>
      <c r="F101" s="50"/>
      <c r="G101" s="50"/>
      <c r="H101" s="50"/>
      <c r="I101" s="50"/>
      <c r="J101" s="50"/>
      <c r="K101" s="50"/>
      <c r="L101" s="50">
        <v>23.1</v>
      </c>
      <c r="M101" s="50"/>
      <c r="N101" s="50"/>
      <c r="O101" s="50"/>
      <c r="P101" s="54">
        <v>175869.8</v>
      </c>
      <c r="Q101" s="54">
        <v>428467</v>
      </c>
      <c r="R101" s="54">
        <v>154328</v>
      </c>
      <c r="S101" s="50"/>
      <c r="T101" s="54">
        <v>20434.2</v>
      </c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>
        <v>20</v>
      </c>
      <c r="AH101" s="50">
        <v>2</v>
      </c>
      <c r="AI101" s="50"/>
      <c r="AJ101" s="50"/>
      <c r="AK101" s="50"/>
      <c r="AL101" s="50"/>
      <c r="AM101" s="50"/>
      <c r="AN101" s="50"/>
      <c r="AO101" s="50"/>
      <c r="AP101" s="50"/>
      <c r="AQ101" s="50"/>
      <c r="AR101" s="54">
        <v>42792.800000000003</v>
      </c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</row>
    <row r="102" spans="1:63" ht="16.5" x14ac:dyDescent="0.3">
      <c r="A102" s="46" t="s">
        <v>257</v>
      </c>
      <c r="B102" s="47"/>
      <c r="C102" s="48" t="s">
        <v>257</v>
      </c>
      <c r="D102" s="50"/>
      <c r="E102" s="50"/>
      <c r="F102" s="50"/>
      <c r="G102" s="50"/>
      <c r="H102" s="50"/>
      <c r="I102" s="50"/>
      <c r="J102" s="50"/>
      <c r="K102" s="50"/>
      <c r="L102" s="54">
        <v>873105.8</v>
      </c>
      <c r="M102" s="54">
        <v>114367.52</v>
      </c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4">
        <v>3711</v>
      </c>
      <c r="AG102" s="50"/>
      <c r="AH102" s="54">
        <v>23972</v>
      </c>
      <c r="AI102" s="50"/>
      <c r="AJ102" s="50"/>
      <c r="AK102" s="50"/>
      <c r="AL102" s="50"/>
      <c r="AM102" s="50"/>
      <c r="AN102" s="50"/>
      <c r="AO102" s="50"/>
      <c r="AP102" s="50"/>
      <c r="AQ102" s="50"/>
      <c r="AR102" s="54">
        <v>15013</v>
      </c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</row>
    <row r="103" spans="1:63" ht="16.5" x14ac:dyDescent="0.3">
      <c r="A103" s="46" t="s">
        <v>258</v>
      </c>
      <c r="B103" s="47"/>
      <c r="C103" s="48" t="s">
        <v>258</v>
      </c>
      <c r="D103" s="50"/>
      <c r="E103" s="50"/>
      <c r="F103" s="50"/>
      <c r="G103" s="50"/>
      <c r="H103" s="50"/>
      <c r="I103" s="50"/>
      <c r="J103" s="50"/>
      <c r="K103" s="50"/>
      <c r="L103" s="50">
        <v>25</v>
      </c>
      <c r="M103" s="50"/>
      <c r="N103" s="54">
        <v>20574.990000000002</v>
      </c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</row>
    <row r="104" spans="1:63" ht="16.5" x14ac:dyDescent="0.3">
      <c r="A104" s="46"/>
      <c r="B104" s="47"/>
      <c r="C104" s="48" t="s">
        <v>259</v>
      </c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4">
        <v>1126</v>
      </c>
      <c r="AI104" s="50"/>
      <c r="AJ104" s="50"/>
      <c r="AK104" s="50"/>
      <c r="AL104" s="50"/>
      <c r="AM104" s="50"/>
      <c r="AN104" s="50"/>
      <c r="AO104" s="50"/>
      <c r="AP104" s="50"/>
      <c r="AQ104" s="50"/>
      <c r="AR104" s="50">
        <v>204</v>
      </c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</row>
    <row r="105" spans="1:63" ht="16.5" x14ac:dyDescent="0.3">
      <c r="A105" s="46"/>
      <c r="B105" s="47"/>
      <c r="C105" s="48" t="s">
        <v>260</v>
      </c>
      <c r="D105" s="54">
        <v>1477726.37</v>
      </c>
      <c r="E105" s="54">
        <v>319222.69</v>
      </c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</row>
    <row r="106" spans="1:63" ht="15" x14ac:dyDescent="0.25">
      <c r="A106" s="51"/>
      <c r="B106" s="52"/>
      <c r="C106" s="48" t="s">
        <v>261</v>
      </c>
      <c r="D106" s="50"/>
      <c r="E106" s="50"/>
      <c r="F106" s="54">
        <v>53567.199999999997</v>
      </c>
      <c r="G106" s="54">
        <v>105739.55</v>
      </c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</row>
    <row r="107" spans="1:63" ht="15" x14ac:dyDescent="0.25">
      <c r="A107" s="51"/>
      <c r="B107" s="52"/>
      <c r="C107" s="48" t="s">
        <v>262</v>
      </c>
      <c r="D107" s="54">
        <v>270203.02</v>
      </c>
      <c r="E107" s="54">
        <v>154686.88</v>
      </c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>
        <v>90.72</v>
      </c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3"/>
  <sheetViews>
    <sheetView topLeftCell="C1" workbookViewId="0">
      <selection activeCell="AA33" sqref="D5:AA33"/>
    </sheetView>
  </sheetViews>
  <sheetFormatPr defaultRowHeight="13.5" x14ac:dyDescent="0.15"/>
  <cols>
    <col min="1" max="1" width="13.25" customWidth="1"/>
    <col min="2" max="2" width="15.375" customWidth="1"/>
    <col min="3" max="3" width="17.5" bestFit="1" customWidth="1"/>
  </cols>
  <sheetData>
    <row r="1" spans="1:27" ht="42" customHeight="1" x14ac:dyDescent="0.15">
      <c r="A1" s="80" t="s">
        <v>53</v>
      </c>
      <c r="B1" s="80"/>
      <c r="C1" s="80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27" ht="19.5" customHeight="1" x14ac:dyDescent="0.25">
      <c r="A2" s="1"/>
      <c r="B2" s="1"/>
      <c r="C2" s="2" t="s">
        <v>0</v>
      </c>
      <c r="D2" s="59"/>
      <c r="E2" s="59"/>
      <c r="F2" s="59"/>
      <c r="G2" s="59">
        <v>0.2</v>
      </c>
      <c r="H2" s="59">
        <v>0.2</v>
      </c>
      <c r="I2" s="59">
        <v>0.3</v>
      </c>
      <c r="J2" s="59">
        <v>0.7</v>
      </c>
      <c r="K2" s="59"/>
      <c r="L2" s="59">
        <v>0.2</v>
      </c>
      <c r="M2" s="59">
        <v>0.2</v>
      </c>
      <c r="N2" s="59">
        <v>0.2</v>
      </c>
      <c r="O2" s="59">
        <v>0.2</v>
      </c>
      <c r="P2" s="59">
        <v>0.2</v>
      </c>
      <c r="Q2" s="59">
        <v>0.2</v>
      </c>
      <c r="R2" s="59">
        <v>0.2</v>
      </c>
      <c r="S2" s="59"/>
      <c r="T2" s="59"/>
      <c r="U2" s="59"/>
      <c r="V2" s="59">
        <v>0.2</v>
      </c>
      <c r="W2" s="59"/>
      <c r="X2" s="59"/>
      <c r="Y2" s="59"/>
      <c r="Z2" s="59"/>
      <c r="AA2" s="59"/>
    </row>
    <row r="3" spans="1:27" ht="23.25" customHeight="1" x14ac:dyDescent="0.25">
      <c r="A3" s="1"/>
      <c r="B3" s="1"/>
      <c r="C3" s="2" t="s">
        <v>1</v>
      </c>
      <c r="D3" s="59"/>
      <c r="E3" s="59"/>
      <c r="F3" s="59">
        <v>0.25</v>
      </c>
      <c r="G3" s="59">
        <v>0.4</v>
      </c>
      <c r="H3" s="59">
        <v>0.3</v>
      </c>
      <c r="I3" s="59">
        <v>0.3</v>
      </c>
      <c r="J3" s="59">
        <v>1</v>
      </c>
      <c r="K3" s="59"/>
      <c r="L3" s="59">
        <v>0.4</v>
      </c>
      <c r="M3" s="59">
        <v>0.4</v>
      </c>
      <c r="N3" s="59">
        <v>0.4</v>
      </c>
      <c r="O3" s="59">
        <v>0.4</v>
      </c>
      <c r="P3" s="59">
        <v>0.4</v>
      </c>
      <c r="Q3" s="59">
        <v>0.4</v>
      </c>
      <c r="R3" s="59">
        <v>0.4</v>
      </c>
      <c r="S3" s="59"/>
      <c r="T3" s="59"/>
      <c r="U3" s="59"/>
      <c r="V3" s="59">
        <v>0.4</v>
      </c>
      <c r="W3" s="59"/>
      <c r="X3" s="59"/>
      <c r="Y3" s="59"/>
      <c r="Z3" s="59"/>
      <c r="AA3" s="59"/>
    </row>
    <row r="4" spans="1:27" ht="33" x14ac:dyDescent="0.15">
      <c r="A4" s="4" t="s">
        <v>2</v>
      </c>
      <c r="B4" s="4" t="s">
        <v>3</v>
      </c>
      <c r="C4" s="5" t="s">
        <v>4</v>
      </c>
      <c r="D4" s="9" t="s">
        <v>214</v>
      </c>
      <c r="E4" s="9" t="s">
        <v>332</v>
      </c>
      <c r="F4" s="9" t="s">
        <v>346</v>
      </c>
      <c r="G4" s="9" t="s">
        <v>285</v>
      </c>
      <c r="H4" s="9" t="s">
        <v>347</v>
      </c>
      <c r="I4" s="9" t="s">
        <v>286</v>
      </c>
      <c r="J4" s="9" t="s">
        <v>287</v>
      </c>
      <c r="K4" s="9" t="s">
        <v>348</v>
      </c>
      <c r="L4" s="9" t="s">
        <v>217</v>
      </c>
      <c r="M4" s="9" t="s">
        <v>218</v>
      </c>
      <c r="N4" s="9" t="s">
        <v>349</v>
      </c>
      <c r="O4" s="9" t="s">
        <v>219</v>
      </c>
      <c r="P4" s="9" t="s">
        <v>220</v>
      </c>
      <c r="Q4" s="9" t="s">
        <v>350</v>
      </c>
      <c r="R4" s="9" t="s">
        <v>351</v>
      </c>
      <c r="S4" s="9" t="s">
        <v>300</v>
      </c>
      <c r="T4" s="9" t="s">
        <v>352</v>
      </c>
      <c r="U4" s="9" t="s">
        <v>314</v>
      </c>
      <c r="V4" s="9" t="s">
        <v>353</v>
      </c>
      <c r="W4" s="9" t="s">
        <v>299</v>
      </c>
      <c r="X4" s="9" t="s">
        <v>301</v>
      </c>
      <c r="Y4" s="9" t="s">
        <v>310</v>
      </c>
      <c r="Z4" s="9" t="s">
        <v>354</v>
      </c>
      <c r="AA4" s="9" t="s">
        <v>355</v>
      </c>
    </row>
    <row r="5" spans="1:27" ht="16.5" x14ac:dyDescent="0.3">
      <c r="A5" s="46" t="s">
        <v>142</v>
      </c>
      <c r="B5" s="10" t="s">
        <v>142</v>
      </c>
      <c r="C5" s="66" t="s">
        <v>142</v>
      </c>
      <c r="D5" s="66">
        <v>235736.45259999999</v>
      </c>
      <c r="E5" s="66">
        <v>40430.183100000002</v>
      </c>
      <c r="F5" s="66">
        <v>3390.9265</v>
      </c>
      <c r="G5" s="66">
        <v>50749.5</v>
      </c>
      <c r="H5" s="66">
        <v>143822.07999999999</v>
      </c>
      <c r="I5" s="66">
        <v>126254.95</v>
      </c>
      <c r="J5" s="66">
        <v>8480.5</v>
      </c>
      <c r="K5" s="66">
        <v>29573.68</v>
      </c>
      <c r="L5" s="66">
        <v>1695.3</v>
      </c>
      <c r="M5" s="66">
        <v>35984</v>
      </c>
      <c r="N5" s="66">
        <v>1637</v>
      </c>
      <c r="O5" s="66">
        <v>20121.900000000001</v>
      </c>
      <c r="P5" s="66">
        <v>4365</v>
      </c>
      <c r="Q5" s="66"/>
      <c r="R5" s="66">
        <v>1880</v>
      </c>
      <c r="S5" s="66">
        <v>25301</v>
      </c>
      <c r="T5" s="66">
        <v>3615.7</v>
      </c>
      <c r="U5" s="66"/>
      <c r="V5" s="66"/>
      <c r="W5" s="66"/>
      <c r="X5" s="66"/>
      <c r="Y5" s="66"/>
      <c r="Z5" s="66"/>
      <c r="AA5" s="66"/>
    </row>
    <row r="6" spans="1:27" ht="16.5" x14ac:dyDescent="0.3">
      <c r="A6" s="46" t="s">
        <v>157</v>
      </c>
      <c r="B6" s="46" t="s">
        <v>157</v>
      </c>
      <c r="C6" s="66" t="s">
        <v>157</v>
      </c>
      <c r="D6" s="66">
        <v>259456.95680000001</v>
      </c>
      <c r="E6" s="66">
        <v>191444.5325</v>
      </c>
      <c r="F6" s="66">
        <v>1492.4755</v>
      </c>
      <c r="G6" s="66">
        <v>38336.199999999997</v>
      </c>
      <c r="H6" s="66">
        <v>190907.65</v>
      </c>
      <c r="I6" s="66">
        <v>85618.9</v>
      </c>
      <c r="J6" s="66">
        <v>142295.5</v>
      </c>
      <c r="K6" s="66">
        <v>147317.07999999999</v>
      </c>
      <c r="L6" s="66">
        <v>8283.9</v>
      </c>
      <c r="M6" s="66">
        <v>22026</v>
      </c>
      <c r="N6" s="66">
        <v>6269</v>
      </c>
      <c r="O6" s="66">
        <v>41010.5</v>
      </c>
      <c r="P6" s="66">
        <v>325</v>
      </c>
      <c r="Q6" s="66">
        <v>688.4</v>
      </c>
      <c r="R6" s="66">
        <v>8513</v>
      </c>
      <c r="S6" s="66">
        <v>34794</v>
      </c>
      <c r="T6" s="66">
        <v>6531.4</v>
      </c>
      <c r="U6" s="66"/>
      <c r="V6" s="66">
        <v>25160</v>
      </c>
      <c r="W6" s="66"/>
      <c r="X6" s="66">
        <v>137.5</v>
      </c>
      <c r="Y6" s="66"/>
      <c r="Z6" s="66"/>
      <c r="AA6" s="66">
        <v>749140.41</v>
      </c>
    </row>
    <row r="7" spans="1:27" ht="16.5" x14ac:dyDescent="0.3">
      <c r="A7" s="46" t="s">
        <v>163</v>
      </c>
      <c r="B7" s="46" t="s">
        <v>163</v>
      </c>
      <c r="C7" s="66" t="s">
        <v>163</v>
      </c>
      <c r="D7" s="66">
        <v>21458.66</v>
      </c>
      <c r="E7" s="66">
        <v>1818.39</v>
      </c>
      <c r="F7" s="66">
        <v>1067.4974999999999</v>
      </c>
      <c r="G7" s="66">
        <v>724</v>
      </c>
      <c r="H7" s="66">
        <v>12875.64</v>
      </c>
      <c r="I7" s="66">
        <v>2296</v>
      </c>
      <c r="J7" s="66">
        <v>19571.400000000001</v>
      </c>
      <c r="K7" s="66">
        <v>8471.48</v>
      </c>
      <c r="L7" s="66">
        <v>855.5</v>
      </c>
      <c r="M7" s="66">
        <v>4579</v>
      </c>
      <c r="N7" s="66">
        <v>1654</v>
      </c>
      <c r="O7" s="66">
        <v>1634.9</v>
      </c>
      <c r="P7" s="66"/>
      <c r="Q7" s="66"/>
      <c r="R7" s="66">
        <v>105</v>
      </c>
      <c r="S7" s="66">
        <v>1274</v>
      </c>
      <c r="T7" s="66">
        <v>285.7</v>
      </c>
      <c r="U7" s="66"/>
      <c r="V7" s="66">
        <v>3400</v>
      </c>
      <c r="W7" s="66"/>
      <c r="X7" s="66"/>
      <c r="Y7" s="66"/>
      <c r="Z7" s="66"/>
      <c r="AA7" s="66">
        <v>14891.02</v>
      </c>
    </row>
    <row r="8" spans="1:27" ht="16.5" x14ac:dyDescent="0.3">
      <c r="A8" s="46" t="s">
        <v>159</v>
      </c>
      <c r="B8" s="46" t="s">
        <v>159</v>
      </c>
      <c r="C8" s="66" t="s">
        <v>356</v>
      </c>
      <c r="D8" s="66"/>
      <c r="E8" s="66"/>
      <c r="F8" s="66"/>
      <c r="G8" s="66" t="s">
        <v>212</v>
      </c>
      <c r="H8" s="66"/>
      <c r="I8" s="66" t="s">
        <v>212</v>
      </c>
      <c r="J8" s="66"/>
      <c r="K8" s="66"/>
      <c r="L8" s="66"/>
      <c r="M8" s="66"/>
      <c r="N8" s="66"/>
      <c r="O8" s="66"/>
      <c r="P8" s="66"/>
      <c r="Q8" s="66"/>
      <c r="R8" s="66"/>
      <c r="S8" s="66" t="s">
        <v>212</v>
      </c>
      <c r="T8" s="66"/>
      <c r="U8" s="66"/>
      <c r="V8" s="66"/>
      <c r="W8" s="66"/>
      <c r="X8" s="66"/>
      <c r="Y8" s="66"/>
      <c r="Z8" s="66"/>
      <c r="AA8" s="66"/>
    </row>
    <row r="9" spans="1:27" ht="16.5" x14ac:dyDescent="0.3">
      <c r="A9" s="46" t="s">
        <v>155</v>
      </c>
      <c r="B9" s="46" t="s">
        <v>155</v>
      </c>
      <c r="C9" s="66" t="s">
        <v>155</v>
      </c>
      <c r="D9" s="66">
        <v>218542.96780000001</v>
      </c>
      <c r="E9" s="66">
        <v>88053.111999999994</v>
      </c>
      <c r="F9" s="66"/>
      <c r="G9" s="66">
        <v>23962.400000000001</v>
      </c>
      <c r="H9" s="66">
        <v>133792.17000000001</v>
      </c>
      <c r="I9" s="66">
        <v>94412.75</v>
      </c>
      <c r="J9" s="66">
        <v>19108</v>
      </c>
      <c r="K9" s="66">
        <v>23026.19</v>
      </c>
      <c r="L9" s="66">
        <v>14584.6</v>
      </c>
      <c r="M9" s="66">
        <v>36416</v>
      </c>
      <c r="N9" s="66">
        <v>60538</v>
      </c>
      <c r="O9" s="66">
        <v>33307.699999999997</v>
      </c>
      <c r="P9" s="66">
        <v>364</v>
      </c>
      <c r="Q9" s="66">
        <v>813.8</v>
      </c>
      <c r="R9" s="66">
        <v>4334.5</v>
      </c>
      <c r="S9" s="66">
        <v>33910</v>
      </c>
      <c r="T9" s="66">
        <v>5922.3</v>
      </c>
      <c r="U9" s="66"/>
      <c r="V9" s="66">
        <v>4760</v>
      </c>
      <c r="W9" s="66"/>
      <c r="X9" s="66">
        <v>2</v>
      </c>
      <c r="Y9" s="66"/>
      <c r="Z9" s="66"/>
      <c r="AA9" s="66">
        <v>142408.04999999999</v>
      </c>
    </row>
    <row r="10" spans="1:27" ht="16.5" x14ac:dyDescent="0.3">
      <c r="A10" s="46" t="s">
        <v>144</v>
      </c>
      <c r="B10" s="46" t="s">
        <v>144</v>
      </c>
      <c r="C10" s="66" t="s">
        <v>237</v>
      </c>
      <c r="D10" s="66">
        <v>161136.57089999999</v>
      </c>
      <c r="E10" s="66">
        <v>82192.679999999993</v>
      </c>
      <c r="F10" s="66">
        <v>963.36249999999995</v>
      </c>
      <c r="G10" s="66">
        <v>82973.600000000006</v>
      </c>
      <c r="H10" s="66">
        <v>254146.8</v>
      </c>
      <c r="I10" s="66">
        <v>97070.3</v>
      </c>
      <c r="J10" s="66">
        <v>5995.5</v>
      </c>
      <c r="K10" s="66">
        <v>42486.63</v>
      </c>
      <c r="L10" s="66">
        <v>7623.6</v>
      </c>
      <c r="M10" s="66">
        <v>29978</v>
      </c>
      <c r="N10" s="66">
        <v>12348</v>
      </c>
      <c r="O10" s="66">
        <v>40796.800000000003</v>
      </c>
      <c r="P10" s="66">
        <v>2029</v>
      </c>
      <c r="Q10" s="66">
        <v>5259</v>
      </c>
      <c r="R10" s="66">
        <v>2980.2</v>
      </c>
      <c r="S10" s="66">
        <v>29890</v>
      </c>
      <c r="T10" s="66">
        <v>9018</v>
      </c>
      <c r="U10" s="66"/>
      <c r="V10" s="66"/>
      <c r="W10" s="66"/>
      <c r="X10" s="66">
        <v>412</v>
      </c>
      <c r="Y10" s="66"/>
      <c r="Z10" s="66"/>
      <c r="AA10" s="66"/>
    </row>
    <row r="11" spans="1:27" ht="16.5" x14ac:dyDescent="0.3">
      <c r="A11" s="46" t="s">
        <v>137</v>
      </c>
      <c r="B11" s="46" t="s">
        <v>137</v>
      </c>
      <c r="C11" s="66" t="s">
        <v>137</v>
      </c>
      <c r="D11" s="66">
        <v>130952.4188</v>
      </c>
      <c r="E11" s="66">
        <v>17042.274799999999</v>
      </c>
      <c r="F11" s="66"/>
      <c r="G11" s="66">
        <v>10378</v>
      </c>
      <c r="H11" s="66">
        <v>121756.83</v>
      </c>
      <c r="I11" s="66">
        <v>68622.100000000006</v>
      </c>
      <c r="J11" s="66">
        <v>18350.2</v>
      </c>
      <c r="K11" s="66">
        <v>35544.78</v>
      </c>
      <c r="L11" s="66">
        <v>4576.3999999999996</v>
      </c>
      <c r="M11" s="66">
        <v>17875</v>
      </c>
      <c r="N11" s="66">
        <v>3453</v>
      </c>
      <c r="O11" s="66">
        <v>6811.3</v>
      </c>
      <c r="P11" s="66">
        <v>6167</v>
      </c>
      <c r="Q11" s="66">
        <v>21068</v>
      </c>
      <c r="R11" s="66">
        <v>955</v>
      </c>
      <c r="S11" s="66">
        <v>15699</v>
      </c>
      <c r="T11" s="66">
        <v>4620</v>
      </c>
      <c r="U11" s="66"/>
      <c r="V11" s="66"/>
      <c r="W11" s="66"/>
      <c r="X11" s="66">
        <v>155.5</v>
      </c>
      <c r="Y11" s="66"/>
      <c r="Z11" s="66"/>
      <c r="AA11" s="66">
        <v>11529</v>
      </c>
    </row>
    <row r="12" spans="1:27" ht="16.5" x14ac:dyDescent="0.3">
      <c r="A12" s="46" t="s">
        <v>154</v>
      </c>
      <c r="B12" s="46" t="s">
        <v>154</v>
      </c>
      <c r="C12" s="66" t="s">
        <v>154</v>
      </c>
      <c r="D12" s="66">
        <v>30059.633600000001</v>
      </c>
      <c r="E12" s="66">
        <v>5101.54</v>
      </c>
      <c r="F12" s="66"/>
      <c r="G12" s="66">
        <v>2157</v>
      </c>
      <c r="H12" s="66">
        <v>27711.96</v>
      </c>
      <c r="I12" s="66">
        <v>13546.5</v>
      </c>
      <c r="J12" s="66">
        <v>41988.3</v>
      </c>
      <c r="K12" s="66">
        <v>6285.33</v>
      </c>
      <c r="L12" s="66">
        <v>4116.5</v>
      </c>
      <c r="M12" s="66">
        <v>3524</v>
      </c>
      <c r="N12" s="66">
        <v>13512</v>
      </c>
      <c r="O12" s="66">
        <v>431.1</v>
      </c>
      <c r="P12" s="66">
        <v>635</v>
      </c>
      <c r="Q12" s="66">
        <v>344.2</v>
      </c>
      <c r="R12" s="66">
        <v>350</v>
      </c>
      <c r="S12" s="66">
        <v>6145</v>
      </c>
      <c r="T12" s="66">
        <v>220</v>
      </c>
      <c r="U12" s="66"/>
      <c r="V12" s="66">
        <v>2720</v>
      </c>
      <c r="W12" s="66"/>
      <c r="X12" s="66"/>
      <c r="Y12" s="66"/>
      <c r="Z12" s="66"/>
      <c r="AA12" s="66">
        <v>52020</v>
      </c>
    </row>
    <row r="13" spans="1:27" ht="16.5" x14ac:dyDescent="0.3">
      <c r="A13" s="46" t="s">
        <v>135</v>
      </c>
      <c r="B13" s="46" t="s">
        <v>135</v>
      </c>
      <c r="C13" s="66" t="s">
        <v>135</v>
      </c>
      <c r="D13" s="66">
        <v>1956.403</v>
      </c>
      <c r="E13" s="66">
        <v>3338.55</v>
      </c>
      <c r="F13" s="66">
        <v>36960.563199999997</v>
      </c>
      <c r="G13" s="66">
        <v>737.1</v>
      </c>
      <c r="H13" s="66">
        <v>9159.2199999999993</v>
      </c>
      <c r="I13" s="66">
        <v>120289.7</v>
      </c>
      <c r="J13" s="66">
        <v>443.8</v>
      </c>
      <c r="K13" s="66">
        <v>172.2</v>
      </c>
      <c r="L13" s="66">
        <v>845.5</v>
      </c>
      <c r="M13" s="66">
        <v>3991</v>
      </c>
      <c r="N13" s="66">
        <v>4990</v>
      </c>
      <c r="O13" s="66">
        <v>2188.6</v>
      </c>
      <c r="P13" s="66"/>
      <c r="Q13" s="66">
        <v>172.1</v>
      </c>
      <c r="R13" s="66">
        <v>380</v>
      </c>
      <c r="S13" s="66">
        <v>6808</v>
      </c>
      <c r="T13" s="66">
        <v>1647.65</v>
      </c>
      <c r="U13" s="66"/>
      <c r="V13" s="66"/>
      <c r="W13" s="66"/>
      <c r="X13" s="66"/>
      <c r="Y13" s="66"/>
      <c r="Z13" s="66"/>
      <c r="AA13" s="66"/>
    </row>
    <row r="14" spans="1:27" ht="16.5" x14ac:dyDescent="0.3">
      <c r="A14" s="46" t="s">
        <v>146</v>
      </c>
      <c r="B14" s="46" t="s">
        <v>146</v>
      </c>
      <c r="C14" s="66" t="s">
        <v>146</v>
      </c>
      <c r="D14" s="66">
        <v>44388.12</v>
      </c>
      <c r="E14" s="66">
        <v>1131.4811999999999</v>
      </c>
      <c r="F14" s="66">
        <v>553.08410000000003</v>
      </c>
      <c r="G14" s="66">
        <v>14134.3</v>
      </c>
      <c r="H14" s="66">
        <v>40504.86</v>
      </c>
      <c r="I14" s="66">
        <v>17385.900000000001</v>
      </c>
      <c r="J14" s="66">
        <v>25673.200000000001</v>
      </c>
      <c r="K14" s="66">
        <v>14856.16</v>
      </c>
      <c r="L14" s="66">
        <v>2107</v>
      </c>
      <c r="M14" s="66">
        <v>16565</v>
      </c>
      <c r="N14" s="66"/>
      <c r="O14" s="66">
        <v>3069.2</v>
      </c>
      <c r="P14" s="66">
        <v>961</v>
      </c>
      <c r="Q14" s="66"/>
      <c r="R14" s="66">
        <v>4700</v>
      </c>
      <c r="S14" s="66">
        <v>10085</v>
      </c>
      <c r="T14" s="66">
        <v>640</v>
      </c>
      <c r="U14" s="66"/>
      <c r="V14" s="66"/>
      <c r="W14" s="66"/>
      <c r="X14" s="66"/>
      <c r="Y14" s="66"/>
      <c r="Z14" s="66"/>
      <c r="AA14" s="66">
        <v>14664</v>
      </c>
    </row>
    <row r="15" spans="1:27" ht="16.5" x14ac:dyDescent="0.3">
      <c r="A15" s="46" t="s">
        <v>235</v>
      </c>
      <c r="B15" s="46" t="s">
        <v>235</v>
      </c>
      <c r="C15" s="66" t="s">
        <v>236</v>
      </c>
      <c r="D15" s="66">
        <v>178433.72560000001</v>
      </c>
      <c r="E15" s="66">
        <v>1926.38</v>
      </c>
      <c r="F15" s="66"/>
      <c r="G15" s="66">
        <v>61408.45</v>
      </c>
      <c r="H15" s="66">
        <v>83705.279999999999</v>
      </c>
      <c r="I15" s="66">
        <v>133418.9</v>
      </c>
      <c r="J15" s="66">
        <v>8397.2000000000007</v>
      </c>
      <c r="K15" s="66">
        <v>46976.24</v>
      </c>
      <c r="L15" s="66">
        <v>327.2</v>
      </c>
      <c r="M15" s="66">
        <v>17806</v>
      </c>
      <c r="N15" s="66">
        <v>1158</v>
      </c>
      <c r="O15" s="66">
        <v>827.4</v>
      </c>
      <c r="P15" s="66">
        <v>212</v>
      </c>
      <c r="Q15" s="66"/>
      <c r="R15" s="66">
        <v>387.5</v>
      </c>
      <c r="S15" s="66">
        <v>5710</v>
      </c>
      <c r="T15" s="66">
        <v>545</v>
      </c>
      <c r="U15" s="66"/>
      <c r="V15" s="66"/>
      <c r="W15" s="66"/>
      <c r="X15" s="66"/>
      <c r="Y15" s="66"/>
      <c r="Z15" s="66"/>
      <c r="AA15" s="66">
        <v>17452.36</v>
      </c>
    </row>
    <row r="16" spans="1:27" ht="16.5" x14ac:dyDescent="0.3">
      <c r="A16" s="46" t="s">
        <v>134</v>
      </c>
      <c r="B16" s="46" t="s">
        <v>134</v>
      </c>
      <c r="C16" s="66" t="s">
        <v>134</v>
      </c>
      <c r="D16" s="66">
        <v>76066.537800000006</v>
      </c>
      <c r="E16" s="66">
        <v>20716.677</v>
      </c>
      <c r="F16" s="66"/>
      <c r="G16" s="66">
        <v>9882</v>
      </c>
      <c r="H16" s="66">
        <v>104013.58</v>
      </c>
      <c r="I16" s="66">
        <v>41931.300000000003</v>
      </c>
      <c r="J16" s="66">
        <v>128484.7</v>
      </c>
      <c r="K16" s="66">
        <v>78270.17</v>
      </c>
      <c r="L16" s="66">
        <v>10846.2</v>
      </c>
      <c r="M16" s="66">
        <v>14342</v>
      </c>
      <c r="N16" s="66">
        <v>9580</v>
      </c>
      <c r="O16" s="66">
        <v>13531.9</v>
      </c>
      <c r="P16" s="66">
        <v>344</v>
      </c>
      <c r="Q16" s="66"/>
      <c r="R16" s="66">
        <v>1077.5</v>
      </c>
      <c r="S16" s="66">
        <v>17354</v>
      </c>
      <c r="T16" s="66">
        <v>1171.4000000000001</v>
      </c>
      <c r="U16" s="66"/>
      <c r="V16" s="66">
        <v>1360</v>
      </c>
      <c r="W16" s="66"/>
      <c r="X16" s="66">
        <v>101</v>
      </c>
      <c r="Y16" s="66"/>
      <c r="Z16" s="66"/>
      <c r="AA16" s="66">
        <v>623260.61</v>
      </c>
    </row>
    <row r="17" spans="1:27" ht="16.5" x14ac:dyDescent="0.3">
      <c r="A17" s="46" t="s">
        <v>156</v>
      </c>
      <c r="B17" s="46" t="s">
        <v>156</v>
      </c>
      <c r="C17" s="66" t="s">
        <v>156</v>
      </c>
      <c r="D17" s="66">
        <v>27856.34</v>
      </c>
      <c r="E17" s="66">
        <v>13300.387500000001</v>
      </c>
      <c r="F17" s="66">
        <v>1496.7950000000001</v>
      </c>
      <c r="G17" s="66">
        <v>10701.8</v>
      </c>
      <c r="H17" s="66">
        <v>52472.11</v>
      </c>
      <c r="I17" s="66">
        <v>16766.599999999999</v>
      </c>
      <c r="J17" s="66">
        <v>34326.699999999997</v>
      </c>
      <c r="K17" s="66">
        <v>18321.990000000002</v>
      </c>
      <c r="L17" s="66">
        <v>2384.6</v>
      </c>
      <c r="M17" s="66">
        <v>15855</v>
      </c>
      <c r="N17" s="66">
        <v>958</v>
      </c>
      <c r="O17" s="66">
        <v>2694.4</v>
      </c>
      <c r="P17" s="66">
        <v>18560</v>
      </c>
      <c r="Q17" s="66"/>
      <c r="R17" s="66">
        <v>392.5</v>
      </c>
      <c r="S17" s="66">
        <v>8048</v>
      </c>
      <c r="T17" s="66">
        <v>1279.9000000000001</v>
      </c>
      <c r="U17" s="66"/>
      <c r="V17" s="66"/>
      <c r="W17" s="66"/>
      <c r="X17" s="66"/>
      <c r="Y17" s="66"/>
      <c r="Z17" s="66"/>
      <c r="AA17" s="66"/>
    </row>
    <row r="18" spans="1:27" ht="16.5" x14ac:dyDescent="0.3">
      <c r="A18" s="46" t="s">
        <v>239</v>
      </c>
      <c r="B18" s="46" t="s">
        <v>239</v>
      </c>
      <c r="C18" s="66" t="s">
        <v>239</v>
      </c>
      <c r="D18" s="66">
        <v>22522.000199999999</v>
      </c>
      <c r="E18" s="66"/>
      <c r="F18" s="66"/>
      <c r="G18" s="66">
        <v>45012.6</v>
      </c>
      <c r="H18" s="66">
        <v>37701.99</v>
      </c>
      <c r="I18" s="66">
        <v>67042.600000000006</v>
      </c>
      <c r="J18" s="66"/>
      <c r="K18" s="66">
        <v>4643.62</v>
      </c>
      <c r="L18" s="66">
        <v>600</v>
      </c>
      <c r="M18" s="66">
        <v>307</v>
      </c>
      <c r="N18" s="66">
        <v>6369</v>
      </c>
      <c r="O18" s="66">
        <v>5816.9</v>
      </c>
      <c r="P18" s="66"/>
      <c r="Q18" s="66"/>
      <c r="R18" s="66"/>
      <c r="S18" s="66">
        <v>5918</v>
      </c>
      <c r="T18" s="66">
        <v>940</v>
      </c>
      <c r="U18" s="66"/>
      <c r="V18" s="66"/>
      <c r="W18" s="66"/>
      <c r="X18" s="66"/>
      <c r="Y18" s="66"/>
      <c r="Z18" s="66"/>
      <c r="AA18" s="66"/>
    </row>
    <row r="19" spans="1:27" ht="16.5" x14ac:dyDescent="0.3">
      <c r="A19" s="46" t="s">
        <v>144</v>
      </c>
      <c r="B19" s="46" t="s">
        <v>234</v>
      </c>
      <c r="C19" s="66" t="s">
        <v>187</v>
      </c>
      <c r="D19" s="66">
        <v>1880.95</v>
      </c>
      <c r="E19" s="66"/>
      <c r="F19" s="66"/>
      <c r="G19" s="66">
        <v>28.5</v>
      </c>
      <c r="H19" s="66">
        <v>326.92</v>
      </c>
      <c r="I19" s="66">
        <v>7335.8</v>
      </c>
      <c r="J19" s="66"/>
      <c r="K19" s="66">
        <v>4179.42</v>
      </c>
      <c r="L19" s="66"/>
      <c r="M19" s="66"/>
      <c r="N19" s="66"/>
      <c r="O19" s="66"/>
      <c r="P19" s="66"/>
      <c r="Q19" s="66"/>
      <c r="R19" s="66"/>
      <c r="S19" s="66">
        <v>216</v>
      </c>
      <c r="T19" s="66" t="s">
        <v>212</v>
      </c>
      <c r="U19" s="66"/>
      <c r="V19" s="66"/>
      <c r="W19" s="66"/>
      <c r="X19" s="66"/>
      <c r="Y19" s="66"/>
      <c r="Z19" s="66"/>
      <c r="AA19" s="66"/>
    </row>
    <row r="20" spans="1:27" ht="16.5" x14ac:dyDescent="0.3">
      <c r="A20" s="46" t="s">
        <v>147</v>
      </c>
      <c r="B20" s="46"/>
      <c r="C20" s="66" t="s">
        <v>183</v>
      </c>
      <c r="D20" s="66"/>
      <c r="E20" s="66"/>
      <c r="F20" s="66"/>
      <c r="G20" s="66"/>
      <c r="H20" s="66"/>
      <c r="I20" s="66">
        <v>6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ht="16.5" x14ac:dyDescent="0.3">
      <c r="A21" s="46" t="s">
        <v>162</v>
      </c>
      <c r="B21" s="46" t="s">
        <v>162</v>
      </c>
      <c r="C21" s="66" t="s">
        <v>162</v>
      </c>
      <c r="D21" s="66">
        <v>181393.57870000001</v>
      </c>
      <c r="E21" s="66">
        <v>45152.639999999999</v>
      </c>
      <c r="F21" s="66">
        <v>38917.026700000002</v>
      </c>
      <c r="G21" s="66">
        <v>32730.7</v>
      </c>
      <c r="H21" s="66">
        <v>153415.35999999999</v>
      </c>
      <c r="I21" s="66">
        <v>168308.9</v>
      </c>
      <c r="J21" s="66">
        <v>12386.7</v>
      </c>
      <c r="K21" s="66">
        <v>30991.43</v>
      </c>
      <c r="L21" s="66">
        <v>2680.4</v>
      </c>
      <c r="M21" s="66">
        <v>20050</v>
      </c>
      <c r="N21" s="66">
        <v>18191</v>
      </c>
      <c r="O21" s="66">
        <v>16314.3</v>
      </c>
      <c r="P21" s="66">
        <v>809</v>
      </c>
      <c r="Q21" s="66">
        <v>516.29999999999995</v>
      </c>
      <c r="R21" s="66">
        <v>1012.5</v>
      </c>
      <c r="S21" s="66">
        <v>24847</v>
      </c>
      <c r="T21" s="66">
        <v>2805.6</v>
      </c>
      <c r="U21" s="66"/>
      <c r="V21" s="66">
        <v>1360</v>
      </c>
      <c r="W21" s="66"/>
      <c r="X21" s="66"/>
      <c r="Y21" s="66"/>
      <c r="Z21" s="66"/>
      <c r="AA21" s="66">
        <v>5696.08</v>
      </c>
    </row>
    <row r="22" spans="1:27" ht="16.5" x14ac:dyDescent="0.3">
      <c r="A22" s="46" t="s">
        <v>159</v>
      </c>
      <c r="B22" s="46" t="s">
        <v>159</v>
      </c>
      <c r="C22" s="66" t="s">
        <v>159</v>
      </c>
      <c r="D22" s="66">
        <v>59598.95</v>
      </c>
      <c r="E22" s="66">
        <v>16575.820400000001</v>
      </c>
      <c r="F22" s="66">
        <v>449.65050000000002</v>
      </c>
      <c r="G22" s="66">
        <v>4665.3</v>
      </c>
      <c r="H22" s="66">
        <v>45794.51</v>
      </c>
      <c r="I22" s="66">
        <v>41221.199999999997</v>
      </c>
      <c r="J22" s="66">
        <v>81653.95</v>
      </c>
      <c r="K22" s="66">
        <v>25001.84</v>
      </c>
      <c r="L22" s="66">
        <v>3979.5</v>
      </c>
      <c r="M22" s="66">
        <v>6594</v>
      </c>
      <c r="N22" s="66">
        <v>2016</v>
      </c>
      <c r="O22" s="66">
        <v>5582.4</v>
      </c>
      <c r="P22" s="66">
        <v>444</v>
      </c>
      <c r="Q22" s="66"/>
      <c r="R22" s="66">
        <v>560</v>
      </c>
      <c r="S22" s="66">
        <v>13738</v>
      </c>
      <c r="T22" s="66">
        <v>460</v>
      </c>
      <c r="U22" s="66"/>
      <c r="V22" s="66"/>
      <c r="W22" s="66"/>
      <c r="X22" s="66"/>
      <c r="Y22" s="66"/>
      <c r="Z22" s="66"/>
      <c r="AA22" s="66">
        <v>120288.27</v>
      </c>
    </row>
    <row r="23" spans="1:27" ht="16.5" x14ac:dyDescent="0.3">
      <c r="A23" s="46" t="s">
        <v>138</v>
      </c>
      <c r="B23" s="46" t="s">
        <v>165</v>
      </c>
      <c r="C23" s="66" t="s">
        <v>165</v>
      </c>
      <c r="D23" s="66">
        <v>65392.659599999999</v>
      </c>
      <c r="E23" s="66">
        <v>1252.28</v>
      </c>
      <c r="F23" s="66">
        <v>4289</v>
      </c>
      <c r="G23" s="66">
        <v>19361.7</v>
      </c>
      <c r="H23" s="66">
        <v>103222.045</v>
      </c>
      <c r="I23" s="66">
        <v>31786.7</v>
      </c>
      <c r="J23" s="66">
        <v>117365.8</v>
      </c>
      <c r="K23" s="66">
        <v>36315.26</v>
      </c>
      <c r="L23" s="66">
        <v>3656</v>
      </c>
      <c r="M23" s="66">
        <v>3351</v>
      </c>
      <c r="N23" s="66">
        <v>510</v>
      </c>
      <c r="O23" s="66">
        <v>10707.8</v>
      </c>
      <c r="P23" s="66">
        <v>33360</v>
      </c>
      <c r="Q23" s="66">
        <v>469.6</v>
      </c>
      <c r="R23" s="66">
        <v>991.3</v>
      </c>
      <c r="S23" s="66">
        <v>16711</v>
      </c>
      <c r="T23" s="66">
        <v>7620.7</v>
      </c>
      <c r="U23" s="66"/>
      <c r="V23" s="66">
        <v>1360</v>
      </c>
      <c r="W23" s="66"/>
      <c r="X23" s="66">
        <v>12</v>
      </c>
      <c r="Y23" s="66"/>
      <c r="Z23" s="66"/>
      <c r="AA23" s="66">
        <v>8250.8799999999992</v>
      </c>
    </row>
    <row r="24" spans="1:27" ht="16.5" x14ac:dyDescent="0.3">
      <c r="A24" s="46" t="s">
        <v>141</v>
      </c>
      <c r="B24" s="46" t="s">
        <v>141</v>
      </c>
      <c r="C24" s="66" t="s">
        <v>141</v>
      </c>
      <c r="D24" s="66">
        <v>97723.67</v>
      </c>
      <c r="E24" s="66">
        <v>3244.86</v>
      </c>
      <c r="F24" s="66">
        <v>1895.7556999999999</v>
      </c>
      <c r="G24" s="66">
        <v>742.4</v>
      </c>
      <c r="H24" s="66">
        <v>42689.74</v>
      </c>
      <c r="I24" s="66">
        <v>50397.55</v>
      </c>
      <c r="J24" s="66">
        <v>325</v>
      </c>
      <c r="K24" s="66">
        <v>6017.97</v>
      </c>
      <c r="L24" s="66">
        <v>900.7</v>
      </c>
      <c r="M24" s="66">
        <v>3377</v>
      </c>
      <c r="N24" s="66" t="s">
        <v>212</v>
      </c>
      <c r="O24" s="66">
        <v>3776.3</v>
      </c>
      <c r="P24" s="66"/>
      <c r="Q24" s="66"/>
      <c r="R24" s="66">
        <v>42.5</v>
      </c>
      <c r="S24" s="66">
        <v>14339.5</v>
      </c>
      <c r="T24" s="66">
        <v>465.7</v>
      </c>
      <c r="U24" s="66"/>
      <c r="V24" s="66"/>
      <c r="W24" s="66"/>
      <c r="X24" s="66"/>
      <c r="Y24" s="66"/>
      <c r="Z24" s="66"/>
      <c r="AA24" s="66"/>
    </row>
    <row r="25" spans="1:27" ht="16.5" x14ac:dyDescent="0.3">
      <c r="A25" s="46" t="s">
        <v>145</v>
      </c>
      <c r="B25" s="46" t="s">
        <v>145</v>
      </c>
      <c r="C25" s="66" t="s">
        <v>145</v>
      </c>
      <c r="D25" s="66">
        <v>173475.66219999999</v>
      </c>
      <c r="E25" s="66">
        <v>10933.023800000001</v>
      </c>
      <c r="F25" s="66"/>
      <c r="G25" s="66">
        <v>18347.099999999999</v>
      </c>
      <c r="H25" s="66">
        <v>109288.86</v>
      </c>
      <c r="I25" s="66">
        <v>58730.8</v>
      </c>
      <c r="J25" s="66">
        <v>142493.4</v>
      </c>
      <c r="K25" s="66">
        <v>87960.59</v>
      </c>
      <c r="L25" s="66">
        <v>10374.4</v>
      </c>
      <c r="M25" s="66">
        <v>14269</v>
      </c>
      <c r="N25" s="66">
        <v>11217</v>
      </c>
      <c r="O25" s="66">
        <v>36496.1</v>
      </c>
      <c r="P25" s="66">
        <v>880</v>
      </c>
      <c r="Q25" s="66">
        <v>172.1</v>
      </c>
      <c r="R25" s="66">
        <v>1081.4000000000001</v>
      </c>
      <c r="S25" s="66">
        <v>31779</v>
      </c>
      <c r="T25" s="66">
        <v>2325.6999999999998</v>
      </c>
      <c r="U25" s="66"/>
      <c r="V25" s="66"/>
      <c r="W25" s="66"/>
      <c r="X25" s="66"/>
      <c r="Y25" s="66"/>
      <c r="Z25" s="66"/>
      <c r="AA25" s="66">
        <v>584349.04</v>
      </c>
    </row>
    <row r="26" spans="1:27" ht="16.5" x14ac:dyDescent="0.3">
      <c r="A26" s="46" t="s">
        <v>148</v>
      </c>
      <c r="B26" s="46" t="s">
        <v>148</v>
      </c>
      <c r="C26" s="66" t="s">
        <v>148</v>
      </c>
      <c r="D26" s="66">
        <v>63811.486700000001</v>
      </c>
      <c r="E26" s="66">
        <v>6883.1486000000004</v>
      </c>
      <c r="F26" s="66"/>
      <c r="G26" s="66">
        <v>41373.85</v>
      </c>
      <c r="H26" s="66">
        <v>88098</v>
      </c>
      <c r="I26" s="66">
        <v>34929.1</v>
      </c>
      <c r="J26" s="66">
        <v>142968</v>
      </c>
      <c r="K26" s="66">
        <v>66350.17</v>
      </c>
      <c r="L26" s="66">
        <v>4430.7</v>
      </c>
      <c r="M26" s="66">
        <v>1535</v>
      </c>
      <c r="N26" s="66">
        <v>579</v>
      </c>
      <c r="O26" s="66">
        <v>9725.2999999999993</v>
      </c>
      <c r="P26" s="66">
        <v>456</v>
      </c>
      <c r="Q26" s="66"/>
      <c r="R26" s="66">
        <v>912.5</v>
      </c>
      <c r="S26" s="66">
        <v>14016</v>
      </c>
      <c r="T26" s="66">
        <v>6809.9</v>
      </c>
      <c r="U26" s="66"/>
      <c r="V26" s="66"/>
      <c r="W26" s="66"/>
      <c r="X26" s="66"/>
      <c r="Y26" s="66"/>
      <c r="Z26" s="66"/>
      <c r="AA26" s="66">
        <v>132557.74</v>
      </c>
    </row>
    <row r="27" spans="1:27" ht="16.5" x14ac:dyDescent="0.3">
      <c r="A27" s="46" t="s">
        <v>153</v>
      </c>
      <c r="B27" s="46" t="s">
        <v>153</v>
      </c>
      <c r="C27" s="66" t="s">
        <v>233</v>
      </c>
      <c r="D27" s="66">
        <v>14433.344999999999</v>
      </c>
      <c r="E27" s="66">
        <v>6423.62</v>
      </c>
      <c r="F27" s="66"/>
      <c r="G27" s="66">
        <v>4379.8999999999996</v>
      </c>
      <c r="H27" s="66">
        <v>21584.89</v>
      </c>
      <c r="I27" s="66">
        <v>10044.200000000001</v>
      </c>
      <c r="J27" s="66">
        <v>8660.5</v>
      </c>
      <c r="K27" s="66">
        <v>3594.83</v>
      </c>
      <c r="L27" s="66">
        <v>1449.3</v>
      </c>
      <c r="M27" s="66">
        <v>1228</v>
      </c>
      <c r="N27" s="66">
        <v>6048</v>
      </c>
      <c r="O27" s="66">
        <v>2010.1</v>
      </c>
      <c r="P27" s="66">
        <v>1000</v>
      </c>
      <c r="Q27" s="66"/>
      <c r="R27" s="66">
        <v>237.5</v>
      </c>
      <c r="S27" s="66">
        <v>3206</v>
      </c>
      <c r="T27" s="66">
        <v>1580</v>
      </c>
      <c r="U27" s="66"/>
      <c r="V27" s="66"/>
      <c r="W27" s="66"/>
      <c r="X27" s="66"/>
      <c r="Y27" s="66"/>
      <c r="Z27" s="66"/>
      <c r="AA27" s="66"/>
    </row>
    <row r="28" spans="1:27" ht="16.5" x14ac:dyDescent="0.3">
      <c r="A28" s="46" t="s">
        <v>138</v>
      </c>
      <c r="B28" s="46" t="s">
        <v>165</v>
      </c>
      <c r="C28" s="66" t="s">
        <v>190</v>
      </c>
      <c r="D28" s="66"/>
      <c r="E28" s="66"/>
      <c r="F28" s="66"/>
      <c r="G28" s="66" t="s">
        <v>212</v>
      </c>
      <c r="H28" s="66" t="s">
        <v>212</v>
      </c>
      <c r="I28" s="66" t="s">
        <v>212</v>
      </c>
      <c r="J28" s="66"/>
      <c r="K28" s="66" t="s">
        <v>212</v>
      </c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ht="16.5" x14ac:dyDescent="0.3">
      <c r="A29" s="46" t="s">
        <v>152</v>
      </c>
      <c r="B29" s="46" t="s">
        <v>152</v>
      </c>
      <c r="C29" s="66" t="s">
        <v>238</v>
      </c>
      <c r="D29" s="66">
        <v>152418.17009999999</v>
      </c>
      <c r="E29" s="66">
        <v>155552.19</v>
      </c>
      <c r="F29" s="66">
        <v>425.33749999999998</v>
      </c>
      <c r="G29" s="66">
        <v>9502.7999999999993</v>
      </c>
      <c r="H29" s="66">
        <v>146913.57999999999</v>
      </c>
      <c r="I29" s="66">
        <v>38430.9</v>
      </c>
      <c r="J29" s="66">
        <v>1387.7</v>
      </c>
      <c r="K29" s="66">
        <v>12141.03</v>
      </c>
      <c r="L29" s="66">
        <v>2601.6999999999998</v>
      </c>
      <c r="M29" s="66">
        <v>24525</v>
      </c>
      <c r="N29" s="66">
        <v>3143</v>
      </c>
      <c r="O29" s="66">
        <v>9618.2000000000007</v>
      </c>
      <c r="P29" s="66">
        <v>558</v>
      </c>
      <c r="Q29" s="66">
        <v>860.5</v>
      </c>
      <c r="R29" s="66">
        <v>796.3</v>
      </c>
      <c r="S29" s="66">
        <v>15631</v>
      </c>
      <c r="T29" s="66">
        <v>2342.8000000000002</v>
      </c>
      <c r="U29" s="66"/>
      <c r="V29" s="66">
        <v>680</v>
      </c>
      <c r="W29" s="66"/>
      <c r="X29" s="66"/>
      <c r="Y29" s="66"/>
      <c r="Z29" s="66"/>
      <c r="AA29" s="66"/>
    </row>
    <row r="30" spans="1:27" ht="16.5" x14ac:dyDescent="0.3">
      <c r="A30" s="46" t="s">
        <v>136</v>
      </c>
      <c r="B30" s="46" t="s">
        <v>136</v>
      </c>
      <c r="C30" s="66" t="s">
        <v>136</v>
      </c>
      <c r="D30" s="66">
        <v>236015.42139999999</v>
      </c>
      <c r="E30" s="66">
        <v>11707.150600000001</v>
      </c>
      <c r="F30" s="66">
        <v>43.79</v>
      </c>
      <c r="G30" s="66">
        <v>11495</v>
      </c>
      <c r="H30" s="66">
        <v>151778.44</v>
      </c>
      <c r="I30" s="66">
        <v>90738.1</v>
      </c>
      <c r="J30" s="66">
        <v>116379</v>
      </c>
      <c r="K30" s="66">
        <v>86895.354999999996</v>
      </c>
      <c r="L30" s="66">
        <v>10723.5</v>
      </c>
      <c r="M30" s="66">
        <v>18519</v>
      </c>
      <c r="N30" s="66">
        <v>8243</v>
      </c>
      <c r="O30" s="66">
        <v>11388.1</v>
      </c>
      <c r="P30" s="66">
        <v>19178</v>
      </c>
      <c r="Q30" s="66">
        <v>1753</v>
      </c>
      <c r="R30" s="66">
        <v>1195</v>
      </c>
      <c r="S30" s="66">
        <v>29510</v>
      </c>
      <c r="T30" s="66">
        <v>3211.4</v>
      </c>
      <c r="U30" s="66"/>
      <c r="V30" s="66">
        <v>7480</v>
      </c>
      <c r="W30" s="66"/>
      <c r="X30" s="66">
        <v>781</v>
      </c>
      <c r="Y30" s="66"/>
      <c r="Z30" s="66"/>
      <c r="AA30" s="66">
        <v>197201</v>
      </c>
    </row>
    <row r="31" spans="1:27" ht="16.5" x14ac:dyDescent="0.3">
      <c r="A31" s="46" t="s">
        <v>138</v>
      </c>
      <c r="B31" s="46" t="s">
        <v>164</v>
      </c>
      <c r="C31" s="66" t="s">
        <v>164</v>
      </c>
      <c r="D31" s="66">
        <v>93954.070800000001</v>
      </c>
      <c r="E31" s="66">
        <v>6822.9674999999997</v>
      </c>
      <c r="F31" s="66">
        <v>5478.6283000000003</v>
      </c>
      <c r="G31" s="66">
        <v>82525.7</v>
      </c>
      <c r="H31" s="66">
        <v>85599.92</v>
      </c>
      <c r="I31" s="66">
        <v>111350.567</v>
      </c>
      <c r="J31" s="66">
        <v>139329.79999999999</v>
      </c>
      <c r="K31" s="66">
        <v>40969.375</v>
      </c>
      <c r="L31" s="66">
        <v>252</v>
      </c>
      <c r="M31" s="66">
        <v>307</v>
      </c>
      <c r="N31" s="66">
        <v>579</v>
      </c>
      <c r="O31" s="66">
        <v>10545.1</v>
      </c>
      <c r="P31" s="66">
        <v>5480</v>
      </c>
      <c r="Q31" s="66"/>
      <c r="R31" s="66">
        <v>280</v>
      </c>
      <c r="S31" s="66">
        <v>43099</v>
      </c>
      <c r="T31" s="66">
        <v>7225.3</v>
      </c>
      <c r="U31" s="66"/>
      <c r="V31" s="66"/>
      <c r="W31" s="66"/>
      <c r="X31" s="66">
        <v>262</v>
      </c>
      <c r="Y31" s="66"/>
      <c r="Z31" s="66"/>
      <c r="AA31" s="66"/>
    </row>
    <row r="32" spans="1:27" ht="16.5" x14ac:dyDescent="0.3">
      <c r="A32" s="46" t="s">
        <v>158</v>
      </c>
      <c r="B32" s="46" t="s">
        <v>158</v>
      </c>
      <c r="C32" s="66" t="s">
        <v>158</v>
      </c>
      <c r="D32" s="66">
        <v>3239.26</v>
      </c>
      <c r="E32" s="66">
        <v>42.14</v>
      </c>
      <c r="F32" s="66"/>
      <c r="G32" s="66">
        <v>332.8</v>
      </c>
      <c r="H32" s="66">
        <v>3773.15</v>
      </c>
      <c r="I32" s="66">
        <v>1261.3</v>
      </c>
      <c r="J32" s="66">
        <v>2251.6</v>
      </c>
      <c r="K32" s="66">
        <v>1640.97</v>
      </c>
      <c r="L32" s="66">
        <v>227</v>
      </c>
      <c r="M32" s="66">
        <v>307</v>
      </c>
      <c r="N32" s="66"/>
      <c r="O32" s="66">
        <v>240.5</v>
      </c>
      <c r="P32" s="66">
        <v>232</v>
      </c>
      <c r="Q32" s="66"/>
      <c r="R32" s="66">
        <v>37.5</v>
      </c>
      <c r="S32" s="66">
        <v>426</v>
      </c>
      <c r="T32" s="66">
        <v>60</v>
      </c>
      <c r="U32" s="66"/>
      <c r="V32" s="66"/>
      <c r="W32" s="66"/>
      <c r="X32" s="66"/>
      <c r="Y32" s="66"/>
      <c r="Z32" s="66"/>
      <c r="AA32" s="66"/>
    </row>
    <row r="33" spans="1:27" ht="16.5" x14ac:dyDescent="0.3">
      <c r="A33" s="46" t="s">
        <v>149</v>
      </c>
      <c r="B33" s="46" t="s">
        <v>149</v>
      </c>
      <c r="C33" s="66" t="s">
        <v>149</v>
      </c>
      <c r="D33" s="66">
        <v>5175.9189999999999</v>
      </c>
      <c r="E33" s="66">
        <v>7073.58</v>
      </c>
      <c r="F33" s="66">
        <v>28539.444800000001</v>
      </c>
      <c r="G33" s="66">
        <v>527.29999999999995</v>
      </c>
      <c r="H33" s="66">
        <v>9577.68</v>
      </c>
      <c r="I33" s="66">
        <v>191874.9</v>
      </c>
      <c r="J33" s="66">
        <v>306.39999999999998</v>
      </c>
      <c r="K33" s="66">
        <v>599.35</v>
      </c>
      <c r="L33" s="66">
        <v>3689.9</v>
      </c>
      <c r="M33" s="66">
        <v>614</v>
      </c>
      <c r="N33" s="66">
        <v>2874</v>
      </c>
      <c r="O33" s="66">
        <v>760.5</v>
      </c>
      <c r="P33" s="66">
        <v>172</v>
      </c>
      <c r="Q33" s="66">
        <v>469.6</v>
      </c>
      <c r="R33" s="66">
        <v>487.5</v>
      </c>
      <c r="S33" s="66">
        <v>11984</v>
      </c>
      <c r="T33" s="66">
        <v>395</v>
      </c>
      <c r="U33" s="66"/>
      <c r="V33" s="66"/>
      <c r="W33" s="66"/>
      <c r="X33" s="66"/>
      <c r="Y33" s="66"/>
      <c r="Z33" s="66"/>
      <c r="AA33" s="66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81"/>
  <sheetViews>
    <sheetView workbookViewId="0">
      <selection activeCell="B5" sqref="B5:N29"/>
    </sheetView>
  </sheetViews>
  <sheetFormatPr defaultRowHeight="13.5" x14ac:dyDescent="0.15"/>
  <cols>
    <col min="1" max="1" width="13.25" customWidth="1"/>
    <col min="2" max="2" width="15.375" customWidth="1"/>
    <col min="3" max="3" width="17.5" bestFit="1" customWidth="1"/>
  </cols>
  <sheetData>
    <row r="1" spans="1:38" ht="42" customHeight="1" x14ac:dyDescent="0.15">
      <c r="A1" s="80" t="s">
        <v>53</v>
      </c>
      <c r="B1" s="80"/>
      <c r="C1" s="80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38" ht="21" customHeight="1" x14ac:dyDescent="0.25">
      <c r="A2" s="1"/>
      <c r="B2" s="1"/>
      <c r="C2" s="2" t="s">
        <v>0</v>
      </c>
      <c r="D2" s="59"/>
      <c r="E2" s="59"/>
      <c r="F2" s="59"/>
      <c r="G2" s="59"/>
      <c r="H2" s="59">
        <v>1</v>
      </c>
      <c r="I2" s="59">
        <v>0.7</v>
      </c>
      <c r="J2" s="59">
        <v>1</v>
      </c>
      <c r="K2" s="59">
        <v>1</v>
      </c>
      <c r="L2" s="59">
        <v>1</v>
      </c>
      <c r="M2" s="59"/>
      <c r="N2" s="59">
        <v>0.7</v>
      </c>
      <c r="O2" s="59">
        <v>0.7</v>
      </c>
      <c r="P2" s="59">
        <v>1</v>
      </c>
      <c r="Q2" s="59">
        <v>0.7</v>
      </c>
      <c r="R2" s="59">
        <v>0.7</v>
      </c>
      <c r="S2" s="59">
        <v>0.7</v>
      </c>
      <c r="T2" s="59">
        <v>0.7</v>
      </c>
      <c r="U2" s="59">
        <v>0.7</v>
      </c>
      <c r="V2" s="59">
        <v>0.7</v>
      </c>
      <c r="W2" s="59">
        <v>1</v>
      </c>
      <c r="X2" s="59">
        <v>0.7</v>
      </c>
      <c r="Y2" s="59">
        <v>0.7</v>
      </c>
      <c r="Z2" s="59"/>
      <c r="AA2" s="59">
        <v>1</v>
      </c>
      <c r="AB2" s="59"/>
      <c r="AC2" s="59">
        <v>1</v>
      </c>
      <c r="AD2" s="59"/>
      <c r="AE2" s="59">
        <v>1</v>
      </c>
      <c r="AF2" s="59"/>
      <c r="AG2" s="59">
        <v>0.7</v>
      </c>
      <c r="AH2" s="59">
        <v>0.7</v>
      </c>
      <c r="AI2" s="59">
        <v>1</v>
      </c>
      <c r="AJ2" s="59">
        <v>1</v>
      </c>
      <c r="AK2" s="59">
        <v>1</v>
      </c>
      <c r="AL2" s="59">
        <v>1</v>
      </c>
    </row>
    <row r="3" spans="1:38" ht="21.75" customHeight="1" x14ac:dyDescent="0.25">
      <c r="A3" s="1"/>
      <c r="B3" s="1"/>
      <c r="C3" s="2" t="s">
        <v>1</v>
      </c>
      <c r="D3" s="59"/>
      <c r="E3" s="59"/>
      <c r="F3" s="59"/>
      <c r="G3" s="59"/>
      <c r="H3" s="59">
        <v>1</v>
      </c>
      <c r="I3" s="59">
        <v>0.7</v>
      </c>
      <c r="J3" s="59">
        <v>1</v>
      </c>
      <c r="K3" s="59">
        <v>1</v>
      </c>
      <c r="L3" s="59">
        <v>1</v>
      </c>
      <c r="M3" s="59"/>
      <c r="N3" s="59">
        <v>0.7</v>
      </c>
      <c r="O3" s="59">
        <v>0.7</v>
      </c>
      <c r="P3" s="59">
        <v>1</v>
      </c>
      <c r="Q3" s="59">
        <v>0.7</v>
      </c>
      <c r="R3" s="59">
        <v>0.7</v>
      </c>
      <c r="S3" s="59">
        <v>0.7</v>
      </c>
      <c r="T3" s="59">
        <v>0.7</v>
      </c>
      <c r="U3" s="59">
        <v>0.7</v>
      </c>
      <c r="V3" s="59">
        <v>0.7</v>
      </c>
      <c r="W3" s="59">
        <v>1</v>
      </c>
      <c r="X3" s="59">
        <v>0.7</v>
      </c>
      <c r="Y3" s="59">
        <v>0.7</v>
      </c>
      <c r="Z3" s="59"/>
      <c r="AA3" s="59">
        <v>1</v>
      </c>
      <c r="AB3" s="59">
        <v>1</v>
      </c>
      <c r="AC3" s="59">
        <v>1</v>
      </c>
      <c r="AD3" s="59"/>
      <c r="AE3" s="59">
        <v>1</v>
      </c>
      <c r="AF3" s="59"/>
      <c r="AG3" s="59">
        <v>0.7</v>
      </c>
      <c r="AH3" s="59">
        <v>0.7</v>
      </c>
      <c r="AI3" s="59">
        <v>1</v>
      </c>
      <c r="AJ3" s="59">
        <v>1</v>
      </c>
      <c r="AK3" s="59">
        <v>1</v>
      </c>
      <c r="AL3" s="59">
        <v>1</v>
      </c>
    </row>
    <row r="4" spans="1:38" ht="33" x14ac:dyDescent="0.15">
      <c r="A4" s="4" t="s">
        <v>2</v>
      </c>
      <c r="B4" s="4" t="s">
        <v>3</v>
      </c>
      <c r="C4" s="5" t="s">
        <v>4</v>
      </c>
      <c r="D4" s="41" t="s">
        <v>214</v>
      </c>
      <c r="E4" s="41" t="s">
        <v>332</v>
      </c>
      <c r="F4" s="41" t="s">
        <v>333</v>
      </c>
      <c r="G4" s="41" t="s">
        <v>334</v>
      </c>
      <c r="H4" s="41" t="s">
        <v>335</v>
      </c>
      <c r="I4" s="41" t="s">
        <v>286</v>
      </c>
      <c r="J4" s="41" t="s">
        <v>284</v>
      </c>
      <c r="K4" s="41" t="s">
        <v>336</v>
      </c>
      <c r="L4" s="41" t="s">
        <v>288</v>
      </c>
      <c r="M4" s="41" t="s">
        <v>287</v>
      </c>
      <c r="N4" s="41" t="s">
        <v>269</v>
      </c>
      <c r="O4" s="41" t="s">
        <v>217</v>
      </c>
      <c r="P4" s="41" t="s">
        <v>290</v>
      </c>
      <c r="Q4" s="41" t="s">
        <v>337</v>
      </c>
      <c r="R4" s="41" t="s">
        <v>218</v>
      </c>
      <c r="S4" s="41" t="s">
        <v>338</v>
      </c>
      <c r="T4" s="41" t="s">
        <v>277</v>
      </c>
      <c r="U4" s="41" t="s">
        <v>339</v>
      </c>
      <c r="V4" s="41" t="s">
        <v>340</v>
      </c>
      <c r="W4" s="41" t="s">
        <v>292</v>
      </c>
      <c r="X4" s="41" t="s">
        <v>285</v>
      </c>
      <c r="Y4" s="41" t="s">
        <v>293</v>
      </c>
      <c r="Z4" s="41" t="s">
        <v>294</v>
      </c>
      <c r="AA4" s="41" t="s">
        <v>295</v>
      </c>
      <c r="AB4" s="41" t="s">
        <v>341</v>
      </c>
      <c r="AC4" s="41" t="s">
        <v>300</v>
      </c>
      <c r="AD4" s="41" t="s">
        <v>13</v>
      </c>
      <c r="AE4" s="41" t="s">
        <v>223</v>
      </c>
      <c r="AF4" s="41" t="s">
        <v>303</v>
      </c>
      <c r="AG4" s="41" t="s">
        <v>280</v>
      </c>
      <c r="AH4" s="41" t="s">
        <v>281</v>
      </c>
      <c r="AI4" s="41" t="s">
        <v>308</v>
      </c>
      <c r="AJ4" s="41" t="s">
        <v>298</v>
      </c>
      <c r="AK4" s="41" t="s">
        <v>342</v>
      </c>
      <c r="AL4" s="41" t="s">
        <v>343</v>
      </c>
    </row>
    <row r="5" spans="1:38" ht="16.5" x14ac:dyDescent="0.3">
      <c r="A5" s="46" t="s">
        <v>161</v>
      </c>
      <c r="B5" s="47" t="s">
        <v>161</v>
      </c>
      <c r="C5" s="56" t="s">
        <v>344</v>
      </c>
      <c r="D5" s="57"/>
      <c r="E5" s="57"/>
      <c r="F5" s="57"/>
      <c r="G5" s="57"/>
      <c r="H5" s="57"/>
      <c r="I5" s="57">
        <v>21.3</v>
      </c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</row>
    <row r="6" spans="1:38" ht="16.5" x14ac:dyDescent="0.3">
      <c r="A6" s="46" t="s">
        <v>161</v>
      </c>
      <c r="B6" s="47" t="s">
        <v>161</v>
      </c>
      <c r="C6" s="56" t="s">
        <v>161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>
        <v>100</v>
      </c>
      <c r="AK6" s="57"/>
      <c r="AL6" s="57"/>
    </row>
    <row r="7" spans="1:38" ht="16.5" x14ac:dyDescent="0.3">
      <c r="A7" s="46" t="s">
        <v>144</v>
      </c>
      <c r="B7" s="47"/>
      <c r="C7" s="56" t="s">
        <v>180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>
        <v>8.8000000000000007</v>
      </c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</row>
    <row r="8" spans="1:38" ht="16.5" x14ac:dyDescent="0.3">
      <c r="A8" s="46"/>
      <c r="B8" s="47"/>
      <c r="C8" s="56" t="s">
        <v>192</v>
      </c>
      <c r="D8" s="57"/>
      <c r="E8" s="57"/>
      <c r="F8" s="57"/>
      <c r="G8" s="57"/>
      <c r="H8" s="57"/>
      <c r="I8" s="60">
        <v>6360</v>
      </c>
      <c r="J8" s="57"/>
      <c r="K8" s="57"/>
      <c r="L8" s="57"/>
      <c r="M8" s="57"/>
      <c r="N8" s="57"/>
      <c r="O8" s="57"/>
      <c r="P8" s="57"/>
      <c r="Q8" s="57"/>
      <c r="R8" s="57"/>
      <c r="S8" s="57">
        <v>540</v>
      </c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60">
        <v>1860</v>
      </c>
      <c r="AF8" s="57"/>
      <c r="AG8" s="60">
        <v>10153.9</v>
      </c>
      <c r="AH8" s="60">
        <v>10115</v>
      </c>
      <c r="AI8" s="57"/>
      <c r="AJ8" s="57"/>
      <c r="AK8" s="60">
        <v>11270.59</v>
      </c>
      <c r="AL8" s="57"/>
    </row>
    <row r="9" spans="1:38" ht="16.5" x14ac:dyDescent="0.3">
      <c r="A9" s="46" t="s">
        <v>148</v>
      </c>
      <c r="B9" s="47"/>
      <c r="C9" s="56" t="s">
        <v>184</v>
      </c>
      <c r="D9" s="57"/>
      <c r="E9" s="57"/>
      <c r="F9" s="57"/>
      <c r="G9" s="57"/>
      <c r="H9" s="57"/>
      <c r="I9" s="57">
        <v>37.5</v>
      </c>
      <c r="J9" s="57"/>
      <c r="K9" s="57"/>
      <c r="L9" s="57"/>
      <c r="M9" s="57"/>
      <c r="N9" s="57"/>
      <c r="O9" s="57"/>
      <c r="P9" s="57"/>
      <c r="Q9" s="57"/>
      <c r="R9" s="57"/>
      <c r="S9" s="57">
        <v>34.200000000000003</v>
      </c>
      <c r="T9" s="57"/>
      <c r="U9" s="57"/>
      <c r="V9" s="57"/>
      <c r="W9" s="57"/>
      <c r="X9" s="60">
        <v>8695.7000000000007</v>
      </c>
      <c r="Y9" s="57"/>
      <c r="Z9" s="57"/>
      <c r="AA9" s="57"/>
      <c r="AB9" s="57"/>
      <c r="AC9" s="57"/>
      <c r="AD9" s="57"/>
      <c r="AE9" s="60">
        <v>1019.3</v>
      </c>
      <c r="AF9" s="57"/>
      <c r="AG9" s="57"/>
      <c r="AH9" s="57"/>
      <c r="AI9" s="57"/>
      <c r="AJ9" s="57"/>
      <c r="AK9" s="57"/>
      <c r="AL9" s="57"/>
    </row>
    <row r="10" spans="1:38" ht="16.5" x14ac:dyDescent="0.3">
      <c r="A10" s="46" t="s">
        <v>158</v>
      </c>
      <c r="B10" s="47"/>
      <c r="C10" s="56" t="s">
        <v>203</v>
      </c>
      <c r="D10" s="57"/>
      <c r="E10" s="57"/>
      <c r="F10" s="57"/>
      <c r="G10" s="57"/>
      <c r="H10" s="57"/>
      <c r="I10" s="57">
        <v>916.5</v>
      </c>
      <c r="J10" s="57"/>
      <c r="K10" s="57"/>
      <c r="L10" s="57">
        <v>250</v>
      </c>
      <c r="M10" s="57">
        <v>250</v>
      </c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>
        <v>112.8</v>
      </c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</row>
    <row r="11" spans="1:38" ht="16.5" x14ac:dyDescent="0.3">
      <c r="A11" s="46" t="s">
        <v>153</v>
      </c>
      <c r="B11" s="47"/>
      <c r="C11" s="56" t="s">
        <v>193</v>
      </c>
      <c r="D11" s="57"/>
      <c r="E11" s="57"/>
      <c r="F11" s="57"/>
      <c r="G11" s="57"/>
      <c r="H11" s="57"/>
      <c r="I11" s="57"/>
      <c r="J11" s="57">
        <v>12.5</v>
      </c>
      <c r="K11" s="57"/>
      <c r="L11" s="57"/>
      <c r="M11" s="57"/>
      <c r="N11" s="57">
        <v>765</v>
      </c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>
        <v>510</v>
      </c>
      <c r="AL11" s="57"/>
    </row>
    <row r="12" spans="1:38" ht="16.5" x14ac:dyDescent="0.3">
      <c r="A12" s="49" t="s">
        <v>147</v>
      </c>
      <c r="B12" s="47"/>
      <c r="C12" s="56" t="s">
        <v>183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>
        <v>765</v>
      </c>
      <c r="O12" s="57"/>
      <c r="P12" s="57">
        <v>107</v>
      </c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>
        <v>510</v>
      </c>
      <c r="AL12" s="57"/>
    </row>
    <row r="13" spans="1:38" ht="16.5" x14ac:dyDescent="0.3">
      <c r="A13" s="46" t="s">
        <v>138</v>
      </c>
      <c r="B13" s="47" t="s">
        <v>165</v>
      </c>
      <c r="C13" s="56" t="s">
        <v>190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>
        <v>202.5</v>
      </c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</row>
    <row r="14" spans="1:38" ht="16.5" x14ac:dyDescent="0.3">
      <c r="A14" s="46" t="s">
        <v>140</v>
      </c>
      <c r="B14" s="47"/>
      <c r="C14" s="56" t="s">
        <v>140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60">
        <v>1564</v>
      </c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</row>
    <row r="15" spans="1:38" ht="16.5" x14ac:dyDescent="0.3">
      <c r="A15" s="46" t="s">
        <v>172</v>
      </c>
      <c r="B15" s="47"/>
      <c r="C15" s="56" t="s">
        <v>172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>
        <v>302.39999999999998</v>
      </c>
      <c r="AL15" s="57"/>
    </row>
    <row r="16" spans="1:38" ht="16.5" x14ac:dyDescent="0.3">
      <c r="A16" s="46" t="s">
        <v>147</v>
      </c>
      <c r="B16" s="47"/>
      <c r="C16" s="56" t="s">
        <v>316</v>
      </c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>
        <v>22</v>
      </c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</row>
    <row r="17" spans="1:38" ht="16.5" x14ac:dyDescent="0.3">
      <c r="A17" s="46" t="s">
        <v>152</v>
      </c>
      <c r="B17" s="47" t="s">
        <v>152</v>
      </c>
      <c r="C17" s="56" t="s">
        <v>199</v>
      </c>
      <c r="D17" s="57"/>
      <c r="E17" s="57"/>
      <c r="F17" s="57"/>
      <c r="G17" s="57"/>
      <c r="H17" s="57"/>
      <c r="I17" s="57">
        <v>439.1</v>
      </c>
      <c r="J17" s="57">
        <v>11.8</v>
      </c>
      <c r="K17" s="57"/>
      <c r="L17" s="57">
        <v>25</v>
      </c>
      <c r="M17" s="57"/>
      <c r="N17" s="57"/>
      <c r="O17" s="57"/>
      <c r="P17" s="57"/>
      <c r="Q17" s="57"/>
      <c r="R17" s="57"/>
      <c r="S17" s="57">
        <v>66</v>
      </c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60">
        <v>2585.11</v>
      </c>
      <c r="AL17" s="57"/>
    </row>
    <row r="18" spans="1:38" ht="16.5" x14ac:dyDescent="0.3">
      <c r="A18" s="46" t="s">
        <v>141</v>
      </c>
      <c r="B18" s="47" t="s">
        <v>141</v>
      </c>
      <c r="C18" s="56" t="s">
        <v>141</v>
      </c>
      <c r="D18" s="57"/>
      <c r="E18" s="57"/>
      <c r="F18" s="57"/>
      <c r="G18" s="57"/>
      <c r="H18" s="60">
        <v>1719</v>
      </c>
      <c r="I18" s="60">
        <v>3905.7</v>
      </c>
      <c r="J18" s="57">
        <v>731.3</v>
      </c>
      <c r="K18" s="57"/>
      <c r="L18" s="57"/>
      <c r="M18" s="57"/>
      <c r="N18" s="57">
        <v>17.84</v>
      </c>
      <c r="O18" s="57"/>
      <c r="P18" s="57">
        <v>870</v>
      </c>
      <c r="Q18" s="57"/>
      <c r="R18" s="57"/>
      <c r="S18" s="57"/>
      <c r="T18" s="57"/>
      <c r="U18" s="57"/>
      <c r="V18" s="57"/>
      <c r="W18" s="57">
        <v>669.3</v>
      </c>
      <c r="X18" s="57">
        <v>13.5</v>
      </c>
      <c r="Y18" s="57"/>
      <c r="Z18" s="57"/>
      <c r="AA18" s="57"/>
      <c r="AB18" s="57"/>
      <c r="AC18" s="60">
        <v>10997</v>
      </c>
      <c r="AD18" s="57"/>
      <c r="AE18" s="57"/>
      <c r="AF18" s="57"/>
      <c r="AG18" s="57"/>
      <c r="AH18" s="57"/>
      <c r="AI18" s="57"/>
      <c r="AJ18" s="57"/>
      <c r="AK18" s="57">
        <v>253.23</v>
      </c>
      <c r="AL18" s="57"/>
    </row>
    <row r="19" spans="1:38" ht="16.5" x14ac:dyDescent="0.3">
      <c r="A19" s="46" t="s">
        <v>157</v>
      </c>
      <c r="B19" s="47" t="s">
        <v>157</v>
      </c>
      <c r="C19" s="56" t="s">
        <v>157</v>
      </c>
      <c r="D19" s="57"/>
      <c r="E19" s="57"/>
      <c r="F19" s="57"/>
      <c r="G19" s="57"/>
      <c r="H19" s="60">
        <v>3940</v>
      </c>
      <c r="I19" s="60">
        <v>2254.6999999999998</v>
      </c>
      <c r="J19" s="60">
        <v>1421.2</v>
      </c>
      <c r="K19" s="57">
        <v>83</v>
      </c>
      <c r="L19" s="57">
        <v>131.30000000000001</v>
      </c>
      <c r="M19" s="57"/>
      <c r="N19" s="60">
        <v>3813.11</v>
      </c>
      <c r="O19" s="57"/>
      <c r="P19" s="57">
        <v>654</v>
      </c>
      <c r="Q19" s="57">
        <v>35</v>
      </c>
      <c r="R19" s="57"/>
      <c r="S19" s="57"/>
      <c r="T19" s="60">
        <v>6728</v>
      </c>
      <c r="U19" s="57"/>
      <c r="V19" s="57"/>
      <c r="W19" s="60">
        <v>2098.1</v>
      </c>
      <c r="X19" s="60">
        <v>7684.5</v>
      </c>
      <c r="Y19" s="57"/>
      <c r="Z19" s="57"/>
      <c r="AA19" s="57"/>
      <c r="AB19" s="57"/>
      <c r="AC19" s="60">
        <v>25051</v>
      </c>
      <c r="AD19" s="57"/>
      <c r="AE19" s="57"/>
      <c r="AF19" s="57"/>
      <c r="AG19" s="57"/>
      <c r="AH19" s="57"/>
      <c r="AI19" s="57"/>
      <c r="AJ19" s="57">
        <v>400</v>
      </c>
      <c r="AK19" s="60">
        <v>4585.12</v>
      </c>
      <c r="AL19" s="57"/>
    </row>
    <row r="20" spans="1:38" ht="16.5" x14ac:dyDescent="0.3">
      <c r="A20" s="46" t="s">
        <v>148</v>
      </c>
      <c r="B20" s="47" t="s">
        <v>148</v>
      </c>
      <c r="C20" s="56" t="s">
        <v>148</v>
      </c>
      <c r="D20" s="57"/>
      <c r="E20" s="57"/>
      <c r="F20" s="57"/>
      <c r="G20" s="57"/>
      <c r="H20" s="60">
        <v>1581</v>
      </c>
      <c r="I20" s="60">
        <v>10057.700000000001</v>
      </c>
      <c r="J20" s="60">
        <v>5212.3999999999996</v>
      </c>
      <c r="K20" s="57"/>
      <c r="L20" s="60">
        <v>3175</v>
      </c>
      <c r="M20" s="57">
        <v>154</v>
      </c>
      <c r="N20" s="57">
        <v>341.25</v>
      </c>
      <c r="O20" s="57"/>
      <c r="P20" s="57">
        <v>402</v>
      </c>
      <c r="Q20" s="57"/>
      <c r="R20" s="57"/>
      <c r="S20" s="60">
        <v>1145.7</v>
      </c>
      <c r="T20" s="57"/>
      <c r="U20" s="57"/>
      <c r="V20" s="57"/>
      <c r="W20" s="57">
        <v>-509.3</v>
      </c>
      <c r="X20" s="60">
        <v>41080.75</v>
      </c>
      <c r="Y20" s="57"/>
      <c r="Z20" s="57"/>
      <c r="AA20" s="57"/>
      <c r="AB20" s="57"/>
      <c r="AC20" s="60">
        <v>13510</v>
      </c>
      <c r="AD20" s="57"/>
      <c r="AE20" s="60">
        <v>4149.8999999999996</v>
      </c>
      <c r="AF20" s="57"/>
      <c r="AG20" s="57"/>
      <c r="AH20" s="57"/>
      <c r="AI20" s="57"/>
      <c r="AJ20" s="57"/>
      <c r="AK20" s="60">
        <v>55871.77</v>
      </c>
      <c r="AL20" s="60">
        <v>90073.74</v>
      </c>
    </row>
    <row r="21" spans="1:38" ht="16.5" x14ac:dyDescent="0.3">
      <c r="A21" s="46" t="s">
        <v>153</v>
      </c>
      <c r="B21" s="47" t="s">
        <v>153</v>
      </c>
      <c r="C21" s="56" t="s">
        <v>233</v>
      </c>
      <c r="D21" s="57"/>
      <c r="E21" s="57"/>
      <c r="F21" s="57"/>
      <c r="G21" s="57"/>
      <c r="H21" s="57">
        <v>396</v>
      </c>
      <c r="I21" s="60">
        <v>3758.3</v>
      </c>
      <c r="J21" s="57">
        <v>582.5</v>
      </c>
      <c r="K21" s="57"/>
      <c r="L21" s="60">
        <v>1250</v>
      </c>
      <c r="M21" s="57"/>
      <c r="N21" s="57">
        <v>63.3</v>
      </c>
      <c r="O21" s="57"/>
      <c r="P21" s="57">
        <v>216</v>
      </c>
      <c r="Q21" s="57"/>
      <c r="R21" s="57"/>
      <c r="S21" s="57"/>
      <c r="T21" s="57"/>
      <c r="U21" s="57"/>
      <c r="V21" s="57"/>
      <c r="W21" s="57">
        <v>27.5</v>
      </c>
      <c r="X21" s="60">
        <v>5908</v>
      </c>
      <c r="Y21" s="57"/>
      <c r="Z21" s="57"/>
      <c r="AA21" s="57"/>
      <c r="AB21" s="57"/>
      <c r="AC21" s="60">
        <v>3015</v>
      </c>
      <c r="AD21" s="57"/>
      <c r="AE21" s="60">
        <v>1600</v>
      </c>
      <c r="AF21" s="57"/>
      <c r="AG21" s="57"/>
      <c r="AH21" s="57"/>
      <c r="AI21" s="57"/>
      <c r="AJ21" s="57"/>
      <c r="AK21" s="57">
        <v>744.66</v>
      </c>
      <c r="AL21" s="57"/>
    </row>
    <row r="22" spans="1:38" ht="16.5" x14ac:dyDescent="0.3">
      <c r="A22" s="46" t="s">
        <v>158</v>
      </c>
      <c r="B22" s="47" t="s">
        <v>158</v>
      </c>
      <c r="C22" s="56" t="s">
        <v>158</v>
      </c>
      <c r="D22" s="57"/>
      <c r="E22" s="57"/>
      <c r="F22" s="57"/>
      <c r="G22" s="57"/>
      <c r="H22" s="57">
        <v>48</v>
      </c>
      <c r="I22" s="57">
        <v>67.8</v>
      </c>
      <c r="J22" s="57">
        <v>134.9</v>
      </c>
      <c r="K22" s="57"/>
      <c r="L22" s="57"/>
      <c r="M22" s="57"/>
      <c r="N22" s="57">
        <v>16.149999999999999</v>
      </c>
      <c r="O22" s="57"/>
      <c r="P22" s="57">
        <v>96</v>
      </c>
      <c r="Q22" s="57"/>
      <c r="R22" s="57"/>
      <c r="S22" s="57"/>
      <c r="T22" s="57"/>
      <c r="U22" s="57"/>
      <c r="V22" s="57"/>
      <c r="W22" s="57">
        <v>15</v>
      </c>
      <c r="X22" s="57">
        <v>161</v>
      </c>
      <c r="Y22" s="57"/>
      <c r="Z22" s="57"/>
      <c r="AA22" s="57"/>
      <c r="AB22" s="57"/>
      <c r="AC22" s="57">
        <v>416</v>
      </c>
      <c r="AD22" s="57"/>
      <c r="AE22" s="57"/>
      <c r="AF22" s="57"/>
      <c r="AG22" s="57"/>
      <c r="AH22" s="57"/>
      <c r="AI22" s="57"/>
      <c r="AJ22" s="57"/>
      <c r="AK22" s="57">
        <v>10.5</v>
      </c>
      <c r="AL22" s="57"/>
    </row>
    <row r="23" spans="1:38" ht="16.5" x14ac:dyDescent="0.3">
      <c r="A23" s="46" t="s">
        <v>155</v>
      </c>
      <c r="B23" s="47" t="s">
        <v>155</v>
      </c>
      <c r="C23" s="56" t="s">
        <v>155</v>
      </c>
      <c r="D23" s="57"/>
      <c r="E23" s="57"/>
      <c r="F23" s="57"/>
      <c r="G23" s="57"/>
      <c r="H23" s="60">
        <v>3687</v>
      </c>
      <c r="I23" s="60">
        <v>3310.6</v>
      </c>
      <c r="J23" s="60">
        <v>2172.3000000000002</v>
      </c>
      <c r="K23" s="57">
        <v>676</v>
      </c>
      <c r="L23" s="57">
        <v>56.3</v>
      </c>
      <c r="M23" s="57"/>
      <c r="N23" s="57">
        <v>13.59</v>
      </c>
      <c r="O23" s="57"/>
      <c r="P23" s="57">
        <v>306</v>
      </c>
      <c r="Q23" s="57"/>
      <c r="R23" s="57"/>
      <c r="S23" s="57"/>
      <c r="T23" s="57">
        <v>87.5</v>
      </c>
      <c r="U23" s="57">
        <v>482</v>
      </c>
      <c r="V23" s="57"/>
      <c r="W23" s="60">
        <v>2993</v>
      </c>
      <c r="X23" s="60">
        <v>6045</v>
      </c>
      <c r="Y23" s="57"/>
      <c r="Z23" s="57"/>
      <c r="AA23" s="57"/>
      <c r="AB23" s="57"/>
      <c r="AC23" s="60">
        <v>26363</v>
      </c>
      <c r="AD23" s="57"/>
      <c r="AE23" s="57">
        <v>142.5</v>
      </c>
      <c r="AF23" s="57"/>
      <c r="AG23" s="57"/>
      <c r="AH23" s="57"/>
      <c r="AI23" s="57"/>
      <c r="AJ23" s="57">
        <v>50</v>
      </c>
      <c r="AK23" s="57">
        <v>140.29</v>
      </c>
      <c r="AL23" s="57"/>
    </row>
    <row r="24" spans="1:38" ht="16.5" x14ac:dyDescent="0.3">
      <c r="A24" s="46" t="s">
        <v>142</v>
      </c>
      <c r="B24" s="47" t="s">
        <v>142</v>
      </c>
      <c r="C24" s="56" t="s">
        <v>142</v>
      </c>
      <c r="D24" s="57"/>
      <c r="E24" s="57"/>
      <c r="F24" s="57"/>
      <c r="G24" s="57"/>
      <c r="H24" s="60">
        <v>3234</v>
      </c>
      <c r="I24" s="60">
        <v>4806.7</v>
      </c>
      <c r="J24" s="60">
        <v>1100</v>
      </c>
      <c r="K24" s="57"/>
      <c r="L24" s="60">
        <v>2420.9</v>
      </c>
      <c r="M24" s="57"/>
      <c r="N24" s="60">
        <v>2957.85</v>
      </c>
      <c r="O24" s="57"/>
      <c r="P24" s="57">
        <v>276</v>
      </c>
      <c r="Q24" s="57"/>
      <c r="R24" s="57"/>
      <c r="S24" s="57"/>
      <c r="T24" s="57">
        <v>50</v>
      </c>
      <c r="U24" s="57"/>
      <c r="V24" s="57"/>
      <c r="W24" s="60">
        <v>5652.4</v>
      </c>
      <c r="X24" s="60">
        <v>19421.900000000001</v>
      </c>
      <c r="Y24" s="57"/>
      <c r="Z24" s="57"/>
      <c r="AA24" s="57"/>
      <c r="AB24" s="57"/>
      <c r="AC24" s="60">
        <v>19420</v>
      </c>
      <c r="AD24" s="57"/>
      <c r="AE24" s="57"/>
      <c r="AF24" s="57"/>
      <c r="AG24" s="57"/>
      <c r="AH24" s="57"/>
      <c r="AI24" s="57"/>
      <c r="AJ24" s="57">
        <v>50</v>
      </c>
      <c r="AK24" s="60">
        <v>15384.91</v>
      </c>
      <c r="AL24" s="57"/>
    </row>
    <row r="25" spans="1:38" ht="16.5" x14ac:dyDescent="0.3">
      <c r="A25" s="46" t="s">
        <v>162</v>
      </c>
      <c r="B25" s="47" t="s">
        <v>162</v>
      </c>
      <c r="C25" s="56" t="s">
        <v>162</v>
      </c>
      <c r="D25" s="57"/>
      <c r="E25" s="57"/>
      <c r="F25" s="57"/>
      <c r="G25" s="57"/>
      <c r="H25" s="60">
        <v>3849</v>
      </c>
      <c r="I25" s="60">
        <v>6969.6</v>
      </c>
      <c r="J25" s="57">
        <v>879.6</v>
      </c>
      <c r="K25" s="57"/>
      <c r="L25" s="57"/>
      <c r="M25" s="57"/>
      <c r="N25" s="57">
        <v>167.35</v>
      </c>
      <c r="O25" s="57"/>
      <c r="P25" s="57">
        <v>180</v>
      </c>
      <c r="Q25" s="57"/>
      <c r="R25" s="57"/>
      <c r="S25" s="57"/>
      <c r="T25" s="57">
        <v>50</v>
      </c>
      <c r="U25" s="57"/>
      <c r="V25" s="57"/>
      <c r="W25" s="60">
        <v>1836.6</v>
      </c>
      <c r="X25" s="60">
        <v>3463</v>
      </c>
      <c r="Y25" s="57"/>
      <c r="Z25" s="57"/>
      <c r="AA25" s="57"/>
      <c r="AB25" s="57"/>
      <c r="AC25" s="60">
        <v>20656</v>
      </c>
      <c r="AD25" s="57"/>
      <c r="AE25" s="57"/>
      <c r="AF25" s="57"/>
      <c r="AG25" s="57"/>
      <c r="AH25" s="57"/>
      <c r="AI25" s="57"/>
      <c r="AJ25" s="57">
        <v>300</v>
      </c>
      <c r="AK25" s="57">
        <v>521.30999999999995</v>
      </c>
      <c r="AL25" s="57"/>
    </row>
    <row r="26" spans="1:38" ht="16.5" x14ac:dyDescent="0.3">
      <c r="A26" s="46" t="s">
        <v>144</v>
      </c>
      <c r="B26" s="47" t="s">
        <v>234</v>
      </c>
      <c r="C26" s="56" t="s">
        <v>187</v>
      </c>
      <c r="D26" s="57"/>
      <c r="E26" s="57"/>
      <c r="F26" s="57"/>
      <c r="G26" s="57"/>
      <c r="H26" s="57">
        <v>54</v>
      </c>
      <c r="I26" s="60">
        <v>31043.3</v>
      </c>
      <c r="J26" s="57">
        <v>430.8</v>
      </c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>
        <v>144.5</v>
      </c>
      <c r="Y26" s="57"/>
      <c r="Z26" s="57"/>
      <c r="AA26" s="57"/>
      <c r="AB26" s="57"/>
      <c r="AC26" s="57">
        <v>216</v>
      </c>
      <c r="AD26" s="57"/>
      <c r="AE26" s="57"/>
      <c r="AF26" s="57"/>
      <c r="AG26" s="57"/>
      <c r="AH26" s="57"/>
      <c r="AI26" s="57"/>
      <c r="AJ26" s="57">
        <v>350</v>
      </c>
      <c r="AK26" s="60">
        <v>17804.66</v>
      </c>
      <c r="AL26" s="57"/>
    </row>
    <row r="27" spans="1:38" ht="16.5" x14ac:dyDescent="0.3">
      <c r="A27" s="46" t="s">
        <v>235</v>
      </c>
      <c r="B27" s="47" t="s">
        <v>235</v>
      </c>
      <c r="C27" s="56" t="s">
        <v>236</v>
      </c>
      <c r="D27" s="57"/>
      <c r="E27" s="57"/>
      <c r="F27" s="57"/>
      <c r="G27" s="57"/>
      <c r="H27" s="57">
        <v>588</v>
      </c>
      <c r="I27" s="60">
        <v>7422.5</v>
      </c>
      <c r="J27" s="57">
        <v>116.2</v>
      </c>
      <c r="K27" s="57"/>
      <c r="L27" s="60">
        <v>1131.7</v>
      </c>
      <c r="M27" s="60">
        <v>1530</v>
      </c>
      <c r="N27" s="60">
        <v>4619.42</v>
      </c>
      <c r="O27" s="57"/>
      <c r="P27" s="57">
        <v>120</v>
      </c>
      <c r="Q27" s="57"/>
      <c r="R27" s="57"/>
      <c r="S27" s="57"/>
      <c r="T27" s="57">
        <v>350</v>
      </c>
      <c r="U27" s="57"/>
      <c r="V27" s="57"/>
      <c r="W27" s="57"/>
      <c r="X27" s="60">
        <v>24005.45</v>
      </c>
      <c r="Y27" s="57"/>
      <c r="Z27" s="57"/>
      <c r="AA27" s="57">
        <v>350</v>
      </c>
      <c r="AB27" s="57"/>
      <c r="AC27" s="60">
        <v>5458</v>
      </c>
      <c r="AD27" s="57"/>
      <c r="AE27" s="57">
        <v>315</v>
      </c>
      <c r="AF27" s="57"/>
      <c r="AG27" s="57"/>
      <c r="AH27" s="57"/>
      <c r="AI27" s="57"/>
      <c r="AJ27" s="60">
        <v>1850</v>
      </c>
      <c r="AK27" s="60">
        <v>36333.85</v>
      </c>
      <c r="AL27" s="57"/>
    </row>
    <row r="28" spans="1:38" ht="16.5" x14ac:dyDescent="0.3">
      <c r="A28" s="46" t="s">
        <v>134</v>
      </c>
      <c r="B28" s="47" t="s">
        <v>134</v>
      </c>
      <c r="C28" s="56" t="s">
        <v>134</v>
      </c>
      <c r="D28" s="57"/>
      <c r="E28" s="57"/>
      <c r="F28" s="57"/>
      <c r="G28" s="57"/>
      <c r="H28" s="60">
        <v>2124</v>
      </c>
      <c r="I28" s="60">
        <v>5372.5</v>
      </c>
      <c r="J28" s="60">
        <v>1733.9</v>
      </c>
      <c r="K28" s="57"/>
      <c r="L28" s="57"/>
      <c r="M28" s="57">
        <v>642.5</v>
      </c>
      <c r="N28" s="57">
        <v>51.42</v>
      </c>
      <c r="O28" s="57"/>
      <c r="P28" s="57">
        <v>90</v>
      </c>
      <c r="Q28" s="57"/>
      <c r="R28" s="57"/>
      <c r="S28" s="57"/>
      <c r="T28" s="57"/>
      <c r="U28" s="57"/>
      <c r="V28" s="57"/>
      <c r="W28" s="57">
        <v>608</v>
      </c>
      <c r="X28" s="60">
        <v>2606.5</v>
      </c>
      <c r="Y28" s="57"/>
      <c r="Z28" s="57"/>
      <c r="AA28" s="57"/>
      <c r="AB28" s="57"/>
      <c r="AC28" s="60">
        <v>12376</v>
      </c>
      <c r="AD28" s="57"/>
      <c r="AE28" s="57"/>
      <c r="AF28" s="57"/>
      <c r="AG28" s="57"/>
      <c r="AH28" s="57"/>
      <c r="AI28" s="57"/>
      <c r="AJ28" s="57"/>
      <c r="AK28" s="60">
        <v>2656.12</v>
      </c>
      <c r="AL28" s="57"/>
    </row>
    <row r="29" spans="1:38" ht="16.5" x14ac:dyDescent="0.3">
      <c r="A29" s="46" t="s">
        <v>136</v>
      </c>
      <c r="B29" s="47" t="s">
        <v>136</v>
      </c>
      <c r="C29" s="56" t="s">
        <v>136</v>
      </c>
      <c r="D29" s="57"/>
      <c r="E29" s="57"/>
      <c r="F29" s="57"/>
      <c r="G29" s="57"/>
      <c r="H29" s="60">
        <v>2979</v>
      </c>
      <c r="I29" s="60">
        <v>7235.5</v>
      </c>
      <c r="J29" s="60">
        <v>2400.9</v>
      </c>
      <c r="K29" s="57"/>
      <c r="L29" s="57">
        <v>187.6</v>
      </c>
      <c r="M29" s="57"/>
      <c r="N29" s="57">
        <v>2.5499999999999998</v>
      </c>
      <c r="O29" s="57"/>
      <c r="P29" s="57">
        <v>192</v>
      </c>
      <c r="Q29" s="57"/>
      <c r="R29" s="57"/>
      <c r="S29" s="57"/>
      <c r="T29" s="57"/>
      <c r="U29" s="57"/>
      <c r="V29" s="57"/>
      <c r="W29" s="60">
        <v>1275.8</v>
      </c>
      <c r="X29" s="60">
        <v>3037.5</v>
      </c>
      <c r="Y29" s="57"/>
      <c r="Z29" s="57"/>
      <c r="AA29" s="57"/>
      <c r="AB29" s="57"/>
      <c r="AC29" s="60">
        <v>22415</v>
      </c>
      <c r="AD29" s="57"/>
      <c r="AE29" s="57"/>
      <c r="AF29" s="57"/>
      <c r="AG29" s="57"/>
      <c r="AH29" s="57"/>
      <c r="AI29" s="57"/>
      <c r="AJ29" s="57">
        <v>150</v>
      </c>
      <c r="AK29" s="60">
        <v>14248.94</v>
      </c>
      <c r="AL29" s="60">
        <v>9682</v>
      </c>
    </row>
    <row r="30" spans="1:38" ht="16.5" x14ac:dyDescent="0.3">
      <c r="A30" s="46" t="s">
        <v>146</v>
      </c>
      <c r="B30" s="47" t="s">
        <v>146</v>
      </c>
      <c r="C30" s="56" t="s">
        <v>146</v>
      </c>
      <c r="D30" s="57"/>
      <c r="E30" s="57"/>
      <c r="F30" s="57"/>
      <c r="G30" s="57"/>
      <c r="H30" s="60">
        <v>1185</v>
      </c>
      <c r="I30" s="60">
        <v>1555.9</v>
      </c>
      <c r="J30" s="57">
        <v>445.5</v>
      </c>
      <c r="K30" s="57"/>
      <c r="L30" s="57">
        <v>25</v>
      </c>
      <c r="M30" s="57">
        <v>250</v>
      </c>
      <c r="N30" s="57">
        <v>16.149999999999999</v>
      </c>
      <c r="O30" s="57"/>
      <c r="P30" s="57">
        <v>162</v>
      </c>
      <c r="Q30" s="57"/>
      <c r="R30" s="57"/>
      <c r="S30" s="57"/>
      <c r="T30" s="57"/>
      <c r="U30" s="57"/>
      <c r="V30" s="57"/>
      <c r="W30" s="57">
        <v>56.3</v>
      </c>
      <c r="X30" s="60">
        <v>7481</v>
      </c>
      <c r="Y30" s="57"/>
      <c r="Z30" s="60">
        <v>4250</v>
      </c>
      <c r="AA30" s="57"/>
      <c r="AB30" s="57"/>
      <c r="AC30" s="60">
        <v>7782</v>
      </c>
      <c r="AD30" s="57"/>
      <c r="AE30" s="57"/>
      <c r="AF30" s="57"/>
      <c r="AG30" s="57"/>
      <c r="AH30" s="57"/>
      <c r="AI30" s="57"/>
      <c r="AJ30" s="57"/>
      <c r="AK30" s="60">
        <v>15411.57</v>
      </c>
      <c r="AL30" s="57"/>
    </row>
    <row r="31" spans="1:38" ht="16.5" x14ac:dyDescent="0.3">
      <c r="A31" s="46" t="s">
        <v>145</v>
      </c>
      <c r="B31" s="47" t="s">
        <v>145</v>
      </c>
      <c r="C31" s="56" t="s">
        <v>145</v>
      </c>
      <c r="D31" s="57"/>
      <c r="E31" s="57"/>
      <c r="F31" s="57"/>
      <c r="G31" s="57"/>
      <c r="H31" s="60">
        <v>3366</v>
      </c>
      <c r="I31" s="60">
        <v>5957.7</v>
      </c>
      <c r="J31" s="60">
        <v>1317</v>
      </c>
      <c r="K31" s="57"/>
      <c r="L31" s="57">
        <v>25</v>
      </c>
      <c r="M31" s="57">
        <v>680</v>
      </c>
      <c r="N31" s="57"/>
      <c r="O31" s="57"/>
      <c r="P31" s="57">
        <v>138</v>
      </c>
      <c r="Q31" s="57"/>
      <c r="R31" s="57"/>
      <c r="S31" s="57"/>
      <c r="T31" s="57"/>
      <c r="U31" s="57"/>
      <c r="V31" s="57"/>
      <c r="W31" s="57">
        <v>588</v>
      </c>
      <c r="X31" s="60">
        <v>1809</v>
      </c>
      <c r="Y31" s="57"/>
      <c r="Z31" s="57"/>
      <c r="AA31" s="57"/>
      <c r="AB31" s="57"/>
      <c r="AC31" s="60">
        <v>25062</v>
      </c>
      <c r="AD31" s="57"/>
      <c r="AE31" s="57"/>
      <c r="AF31" s="57"/>
      <c r="AG31" s="57"/>
      <c r="AH31" s="57"/>
      <c r="AI31" s="57"/>
      <c r="AJ31" s="57"/>
      <c r="AK31" s="60">
        <v>5232.92</v>
      </c>
      <c r="AL31" s="57"/>
    </row>
    <row r="32" spans="1:38" ht="16.5" x14ac:dyDescent="0.3">
      <c r="A32" s="46" t="s">
        <v>138</v>
      </c>
      <c r="B32" s="47" t="s">
        <v>165</v>
      </c>
      <c r="C32" s="56" t="s">
        <v>165</v>
      </c>
      <c r="D32" s="57"/>
      <c r="E32" s="57"/>
      <c r="F32" s="57"/>
      <c r="G32" s="57"/>
      <c r="H32" s="60">
        <v>1788</v>
      </c>
      <c r="I32" s="60">
        <v>3573.4</v>
      </c>
      <c r="J32" s="60">
        <v>2245.9</v>
      </c>
      <c r="K32" s="57"/>
      <c r="L32" s="57">
        <v>250</v>
      </c>
      <c r="M32" s="60">
        <v>7156.9</v>
      </c>
      <c r="N32" s="57">
        <v>487.9</v>
      </c>
      <c r="O32" s="57">
        <v>400</v>
      </c>
      <c r="P32" s="57">
        <v>144</v>
      </c>
      <c r="Q32" s="57"/>
      <c r="R32" s="57"/>
      <c r="S32" s="57"/>
      <c r="T32" s="57"/>
      <c r="U32" s="57"/>
      <c r="V32" s="57"/>
      <c r="W32" s="57">
        <v>67.5</v>
      </c>
      <c r="X32" s="60">
        <v>12308.8</v>
      </c>
      <c r="Y32" s="57"/>
      <c r="Z32" s="57"/>
      <c r="AA32" s="57"/>
      <c r="AB32" s="57"/>
      <c r="AC32" s="60">
        <v>14296</v>
      </c>
      <c r="AD32" s="57"/>
      <c r="AE32" s="57">
        <v>80</v>
      </c>
      <c r="AF32" s="57">
        <v>305</v>
      </c>
      <c r="AG32" s="57"/>
      <c r="AH32" s="57"/>
      <c r="AI32" s="57"/>
      <c r="AJ32" s="57"/>
      <c r="AK32" s="60">
        <v>2111.87</v>
      </c>
      <c r="AL32" s="57"/>
    </row>
    <row r="33" spans="1:38" ht="16.5" x14ac:dyDescent="0.3">
      <c r="A33" s="46" t="s">
        <v>144</v>
      </c>
      <c r="B33" s="47" t="s">
        <v>144</v>
      </c>
      <c r="C33" s="56" t="s">
        <v>237</v>
      </c>
      <c r="D33" s="57"/>
      <c r="E33" s="57"/>
      <c r="F33" s="57"/>
      <c r="G33" s="57"/>
      <c r="H33" s="60">
        <v>3522</v>
      </c>
      <c r="I33" s="60">
        <v>4561</v>
      </c>
      <c r="J33" s="60">
        <v>1318.7</v>
      </c>
      <c r="K33" s="60">
        <v>1168</v>
      </c>
      <c r="L33" s="57">
        <v>556.5</v>
      </c>
      <c r="M33" s="57"/>
      <c r="N33" s="60">
        <v>2440.7800000000002</v>
      </c>
      <c r="O33" s="57"/>
      <c r="P33" s="57">
        <v>606</v>
      </c>
      <c r="Q33" s="57"/>
      <c r="R33" s="57"/>
      <c r="S33" s="57"/>
      <c r="T33" s="57">
        <v>188.9</v>
      </c>
      <c r="U33" s="57"/>
      <c r="V33" s="57"/>
      <c r="W33" s="57">
        <v>788.2</v>
      </c>
      <c r="X33" s="60">
        <v>38382.300000000003</v>
      </c>
      <c r="Y33" s="57"/>
      <c r="Z33" s="57"/>
      <c r="AA33" s="57"/>
      <c r="AB33" s="57"/>
      <c r="AC33" s="60">
        <v>22040</v>
      </c>
      <c r="AD33" s="57">
        <v>28</v>
      </c>
      <c r="AE33" s="57">
        <v>173.9</v>
      </c>
      <c r="AF33" s="57"/>
      <c r="AG33" s="57"/>
      <c r="AH33" s="57"/>
      <c r="AI33" s="57"/>
      <c r="AJ33" s="60">
        <v>1350</v>
      </c>
      <c r="AK33" s="60">
        <v>7623.92</v>
      </c>
      <c r="AL33" s="57"/>
    </row>
    <row r="34" spans="1:38" ht="16.5" x14ac:dyDescent="0.3">
      <c r="A34" s="46" t="s">
        <v>138</v>
      </c>
      <c r="B34" s="47" t="s">
        <v>164</v>
      </c>
      <c r="C34" s="56" t="s">
        <v>164</v>
      </c>
      <c r="D34" s="57"/>
      <c r="E34" s="57"/>
      <c r="F34" s="57"/>
      <c r="G34" s="57"/>
      <c r="H34" s="60">
        <v>4134</v>
      </c>
      <c r="I34" s="60">
        <v>5276.5</v>
      </c>
      <c r="J34" s="60">
        <v>7844.6</v>
      </c>
      <c r="K34" s="57"/>
      <c r="L34" s="57"/>
      <c r="M34" s="57">
        <v>87.5</v>
      </c>
      <c r="N34" s="60">
        <v>2423.11</v>
      </c>
      <c r="O34" s="57"/>
      <c r="P34" s="57">
        <v>6</v>
      </c>
      <c r="Q34" s="57"/>
      <c r="R34" s="57"/>
      <c r="S34" s="57"/>
      <c r="T34" s="57"/>
      <c r="U34" s="57"/>
      <c r="V34" s="57"/>
      <c r="W34" s="60">
        <v>1180.2</v>
      </c>
      <c r="X34" s="60">
        <v>27934.9</v>
      </c>
      <c r="Y34" s="57"/>
      <c r="Z34" s="57"/>
      <c r="AA34" s="57"/>
      <c r="AB34" s="57"/>
      <c r="AC34" s="60">
        <v>35670</v>
      </c>
      <c r="AD34" s="57"/>
      <c r="AE34" s="57">
        <v>912</v>
      </c>
      <c r="AF34" s="57">
        <v>15</v>
      </c>
      <c r="AG34" s="57"/>
      <c r="AH34" s="57"/>
      <c r="AI34" s="57"/>
      <c r="AJ34" s="57"/>
      <c r="AK34" s="60">
        <v>11691.74</v>
      </c>
      <c r="AL34" s="57"/>
    </row>
    <row r="35" spans="1:38" ht="16.5" x14ac:dyDescent="0.3">
      <c r="A35" s="46" t="s">
        <v>135</v>
      </c>
      <c r="B35" s="47" t="s">
        <v>135</v>
      </c>
      <c r="C35" s="56" t="s">
        <v>135</v>
      </c>
      <c r="D35" s="57">
        <v>6</v>
      </c>
      <c r="E35" s="57"/>
      <c r="F35" s="57"/>
      <c r="G35" s="57"/>
      <c r="H35" s="60">
        <v>3655.9</v>
      </c>
      <c r="I35" s="60">
        <v>100005.4</v>
      </c>
      <c r="J35" s="57">
        <v>210.6</v>
      </c>
      <c r="K35" s="57"/>
      <c r="L35" s="57"/>
      <c r="M35" s="57"/>
      <c r="N35" s="57">
        <v>2.12</v>
      </c>
      <c r="O35" s="57"/>
      <c r="P35" s="57">
        <v>888</v>
      </c>
      <c r="Q35" s="57"/>
      <c r="R35" s="57"/>
      <c r="S35" s="57"/>
      <c r="T35" s="57"/>
      <c r="U35" s="57"/>
      <c r="V35" s="57"/>
      <c r="W35" s="57"/>
      <c r="X35" s="57">
        <v>563.5</v>
      </c>
      <c r="Y35" s="57"/>
      <c r="Z35" s="57"/>
      <c r="AA35" s="57"/>
      <c r="AB35" s="57"/>
      <c r="AC35" s="60">
        <v>6808</v>
      </c>
      <c r="AD35" s="57"/>
      <c r="AE35" s="57"/>
      <c r="AF35" s="60">
        <v>1067.6500000000001</v>
      </c>
      <c r="AG35" s="57"/>
      <c r="AH35" s="57"/>
      <c r="AI35" s="57"/>
      <c r="AJ35" s="57"/>
      <c r="AK35" s="57"/>
      <c r="AL35" s="57"/>
    </row>
    <row r="36" spans="1:38" ht="16.5" x14ac:dyDescent="0.3">
      <c r="A36" s="46" t="s">
        <v>152</v>
      </c>
      <c r="B36" s="47" t="s">
        <v>152</v>
      </c>
      <c r="C36" s="56" t="s">
        <v>238</v>
      </c>
      <c r="D36" s="57"/>
      <c r="E36" s="57"/>
      <c r="F36" s="57"/>
      <c r="G36" s="57"/>
      <c r="H36" s="60">
        <v>1842</v>
      </c>
      <c r="I36" s="60">
        <v>2133.8000000000002</v>
      </c>
      <c r="J36" s="57">
        <v>954.8</v>
      </c>
      <c r="K36" s="57"/>
      <c r="L36" s="57">
        <v>100</v>
      </c>
      <c r="M36" s="57"/>
      <c r="N36" s="57">
        <v>248.42</v>
      </c>
      <c r="O36" s="57"/>
      <c r="P36" s="57">
        <v>72</v>
      </c>
      <c r="Q36" s="57"/>
      <c r="R36" s="57"/>
      <c r="S36" s="57"/>
      <c r="T36" s="57">
        <v>508.8</v>
      </c>
      <c r="U36" s="57"/>
      <c r="V36" s="57"/>
      <c r="W36" s="57">
        <v>684.3</v>
      </c>
      <c r="X36" s="60">
        <v>1798</v>
      </c>
      <c r="Y36" s="57"/>
      <c r="Z36" s="57"/>
      <c r="AA36" s="57"/>
      <c r="AB36" s="57"/>
      <c r="AC36" s="60">
        <v>11768</v>
      </c>
      <c r="AD36" s="57"/>
      <c r="AE36" s="57"/>
      <c r="AF36" s="57"/>
      <c r="AG36" s="57"/>
      <c r="AH36" s="57"/>
      <c r="AI36" s="57"/>
      <c r="AJ36" s="57"/>
      <c r="AK36" s="57">
        <v>588.92999999999995</v>
      </c>
      <c r="AL36" s="57"/>
    </row>
    <row r="37" spans="1:38" ht="16.5" x14ac:dyDescent="0.3">
      <c r="A37" s="46" t="s">
        <v>149</v>
      </c>
      <c r="B37" s="47" t="s">
        <v>149</v>
      </c>
      <c r="C37" s="56" t="s">
        <v>149</v>
      </c>
      <c r="D37" s="57"/>
      <c r="E37" s="57"/>
      <c r="F37" s="57"/>
      <c r="G37" s="57"/>
      <c r="H37" s="60">
        <v>2752.2</v>
      </c>
      <c r="I37" s="60">
        <v>149035.5</v>
      </c>
      <c r="J37" s="57">
        <v>281.5</v>
      </c>
      <c r="K37" s="57"/>
      <c r="L37" s="57"/>
      <c r="M37" s="57"/>
      <c r="N37" s="57">
        <v>6.36</v>
      </c>
      <c r="O37" s="57"/>
      <c r="P37" s="57">
        <v>144</v>
      </c>
      <c r="Q37" s="57"/>
      <c r="R37" s="57"/>
      <c r="S37" s="57"/>
      <c r="T37" s="57"/>
      <c r="U37" s="57"/>
      <c r="V37" s="57"/>
      <c r="W37" s="57"/>
      <c r="X37" s="57">
        <v>432.5</v>
      </c>
      <c r="Y37" s="57"/>
      <c r="Z37" s="57"/>
      <c r="AA37" s="57"/>
      <c r="AB37" s="57"/>
      <c r="AC37" s="60">
        <v>11508</v>
      </c>
      <c r="AD37" s="57"/>
      <c r="AE37" s="57"/>
      <c r="AF37" s="57">
        <v>25</v>
      </c>
      <c r="AG37" s="57"/>
      <c r="AH37" s="57"/>
      <c r="AI37" s="57"/>
      <c r="AJ37" s="57"/>
      <c r="AK37" s="57">
        <v>5.67</v>
      </c>
      <c r="AL37" s="57"/>
    </row>
    <row r="38" spans="1:38" ht="16.5" x14ac:dyDescent="0.3">
      <c r="A38" s="46" t="s">
        <v>160</v>
      </c>
      <c r="B38" s="46" t="s">
        <v>160</v>
      </c>
      <c r="C38" s="56" t="s">
        <v>160</v>
      </c>
      <c r="D38" s="60">
        <v>145300.72</v>
      </c>
      <c r="E38" s="57"/>
      <c r="F38" s="57"/>
      <c r="G38" s="57"/>
      <c r="H38" s="57"/>
      <c r="I38" s="60">
        <v>23187.9</v>
      </c>
      <c r="J38" s="60">
        <v>1784</v>
      </c>
      <c r="K38" s="57"/>
      <c r="L38" s="60">
        <v>133744.9</v>
      </c>
      <c r="M38" s="60">
        <v>713135.85</v>
      </c>
      <c r="N38" s="57">
        <v>990</v>
      </c>
      <c r="O38" s="60">
        <v>3012</v>
      </c>
      <c r="P38" s="57">
        <v>18</v>
      </c>
      <c r="Q38" s="57"/>
      <c r="R38" s="57"/>
      <c r="S38" s="60">
        <v>3434.2</v>
      </c>
      <c r="T38" s="57"/>
      <c r="U38" s="57"/>
      <c r="V38" s="57"/>
      <c r="W38" s="60">
        <v>2479</v>
      </c>
      <c r="X38" s="60">
        <v>7760.1</v>
      </c>
      <c r="Y38" s="57">
        <v>250</v>
      </c>
      <c r="Z38" s="57"/>
      <c r="AA38" s="57"/>
      <c r="AB38" s="57"/>
      <c r="AC38" s="57"/>
      <c r="AD38" s="57"/>
      <c r="AE38" s="60">
        <v>2900</v>
      </c>
      <c r="AF38" s="57"/>
      <c r="AG38" s="57"/>
      <c r="AH38" s="57"/>
      <c r="AI38" s="57"/>
      <c r="AJ38" s="57"/>
      <c r="AK38" s="60">
        <v>258091.61</v>
      </c>
      <c r="AL38" s="60">
        <v>1366729.13</v>
      </c>
    </row>
    <row r="39" spans="1:38" ht="16.5" x14ac:dyDescent="0.3">
      <c r="A39" s="46" t="s">
        <v>137</v>
      </c>
      <c r="B39" s="47" t="s">
        <v>137</v>
      </c>
      <c r="C39" s="56" t="s">
        <v>137</v>
      </c>
      <c r="D39" s="57"/>
      <c r="E39" s="57"/>
      <c r="F39" s="57"/>
      <c r="G39" s="57"/>
      <c r="H39" s="60">
        <v>2040</v>
      </c>
      <c r="I39" s="60">
        <v>4239.7</v>
      </c>
      <c r="J39" s="60">
        <v>2303.9</v>
      </c>
      <c r="K39" s="57"/>
      <c r="L39" s="57"/>
      <c r="M39" s="57"/>
      <c r="N39" s="57"/>
      <c r="O39" s="57"/>
      <c r="P39" s="57">
        <v>126</v>
      </c>
      <c r="Q39" s="57"/>
      <c r="R39" s="57"/>
      <c r="S39" s="57"/>
      <c r="T39" s="57"/>
      <c r="U39" s="57"/>
      <c r="V39" s="57"/>
      <c r="W39" s="57">
        <v>656.8</v>
      </c>
      <c r="X39" s="60">
        <v>2594.5</v>
      </c>
      <c r="Y39" s="57"/>
      <c r="Z39" s="57"/>
      <c r="AA39" s="57"/>
      <c r="AB39" s="57"/>
      <c r="AC39" s="60">
        <v>10894</v>
      </c>
      <c r="AD39" s="57">
        <v>21.5</v>
      </c>
      <c r="AE39" s="57"/>
      <c r="AF39" s="57"/>
      <c r="AG39" s="57"/>
      <c r="AH39" s="57"/>
      <c r="AI39" s="57">
        <v>30</v>
      </c>
      <c r="AJ39" s="57"/>
      <c r="AK39" s="60">
        <v>3867.95</v>
      </c>
      <c r="AL39" s="57"/>
    </row>
    <row r="40" spans="1:38" ht="16.5" x14ac:dyDescent="0.3">
      <c r="A40" s="46" t="s">
        <v>154</v>
      </c>
      <c r="B40" s="47" t="s">
        <v>154</v>
      </c>
      <c r="C40" s="56" t="s">
        <v>154</v>
      </c>
      <c r="D40" s="57"/>
      <c r="E40" s="57"/>
      <c r="F40" s="57"/>
      <c r="G40" s="57"/>
      <c r="H40" s="57">
        <v>819</v>
      </c>
      <c r="I40" s="60">
        <v>8078.4</v>
      </c>
      <c r="J40" s="57">
        <v>782.1</v>
      </c>
      <c r="K40" s="57"/>
      <c r="L40" s="60">
        <v>55053.599999999999</v>
      </c>
      <c r="M40" s="60">
        <v>7875</v>
      </c>
      <c r="N40" s="57">
        <v>2.12</v>
      </c>
      <c r="O40" s="57"/>
      <c r="P40" s="57">
        <v>72</v>
      </c>
      <c r="Q40" s="57"/>
      <c r="R40" s="57"/>
      <c r="S40" s="57"/>
      <c r="T40" s="57"/>
      <c r="U40" s="57"/>
      <c r="V40" s="57"/>
      <c r="W40" s="57">
        <v>858</v>
      </c>
      <c r="X40" s="57">
        <v>559.5</v>
      </c>
      <c r="Y40" s="57"/>
      <c r="Z40" s="57"/>
      <c r="AA40" s="57"/>
      <c r="AB40" s="57"/>
      <c r="AC40" s="60">
        <v>4352</v>
      </c>
      <c r="AD40" s="57"/>
      <c r="AE40" s="57"/>
      <c r="AF40" s="57"/>
      <c r="AG40" s="57"/>
      <c r="AH40" s="57"/>
      <c r="AI40" s="57"/>
      <c r="AJ40" s="57"/>
      <c r="AK40" s="60">
        <v>4253.7299999999996</v>
      </c>
      <c r="AL40" s="60">
        <v>12240</v>
      </c>
    </row>
    <row r="41" spans="1:38" ht="16.5" x14ac:dyDescent="0.3">
      <c r="A41" s="46" t="s">
        <v>159</v>
      </c>
      <c r="B41" s="46" t="s">
        <v>159</v>
      </c>
      <c r="C41" s="56" t="s">
        <v>159</v>
      </c>
      <c r="D41" s="57"/>
      <c r="E41" s="57"/>
      <c r="F41" s="57"/>
      <c r="G41" s="57"/>
      <c r="H41" s="60">
        <v>1821</v>
      </c>
      <c r="I41" s="60">
        <v>6432.9</v>
      </c>
      <c r="J41" s="57">
        <v>404.1</v>
      </c>
      <c r="K41" s="57"/>
      <c r="L41" s="57">
        <v>125</v>
      </c>
      <c r="M41" s="57">
        <v>362.6</v>
      </c>
      <c r="N41" s="57">
        <v>30.18</v>
      </c>
      <c r="O41" s="57"/>
      <c r="P41" s="57">
        <v>60</v>
      </c>
      <c r="Q41" s="57"/>
      <c r="R41" s="57"/>
      <c r="S41" s="57"/>
      <c r="T41" s="57"/>
      <c r="U41" s="57"/>
      <c r="V41" s="57"/>
      <c r="W41" s="57">
        <v>277.7</v>
      </c>
      <c r="X41" s="57">
        <v>983</v>
      </c>
      <c r="Y41" s="57"/>
      <c r="Z41" s="57"/>
      <c r="AA41" s="57"/>
      <c r="AB41" s="57"/>
      <c r="AC41" s="60">
        <v>10307</v>
      </c>
      <c r="AD41" s="57"/>
      <c r="AE41" s="57"/>
      <c r="AF41" s="57"/>
      <c r="AG41" s="57"/>
      <c r="AH41" s="57"/>
      <c r="AI41" s="57"/>
      <c r="AJ41" s="57"/>
      <c r="AK41" s="60">
        <v>3734.46</v>
      </c>
      <c r="AL41" s="57"/>
    </row>
    <row r="42" spans="1:38" ht="16.5" x14ac:dyDescent="0.3">
      <c r="A42" s="46" t="s">
        <v>163</v>
      </c>
      <c r="B42" s="47" t="s">
        <v>163</v>
      </c>
      <c r="C42" s="56" t="s">
        <v>163</v>
      </c>
      <c r="D42" s="57"/>
      <c r="E42" s="57"/>
      <c r="F42" s="57"/>
      <c r="G42" s="57"/>
      <c r="H42" s="57">
        <v>168</v>
      </c>
      <c r="I42" s="57">
        <v>96.8</v>
      </c>
      <c r="J42" s="57">
        <v>483</v>
      </c>
      <c r="K42" s="57"/>
      <c r="L42" s="57"/>
      <c r="M42" s="57"/>
      <c r="N42" s="57">
        <v>0.85</v>
      </c>
      <c r="O42" s="57"/>
      <c r="P42" s="57">
        <v>144</v>
      </c>
      <c r="Q42" s="57"/>
      <c r="R42" s="57"/>
      <c r="S42" s="57"/>
      <c r="T42" s="57"/>
      <c r="U42" s="57"/>
      <c r="V42" s="57"/>
      <c r="W42" s="57">
        <v>90</v>
      </c>
      <c r="X42" s="57">
        <v>669</v>
      </c>
      <c r="Y42" s="57"/>
      <c r="Z42" s="57"/>
      <c r="AA42" s="57"/>
      <c r="AB42" s="57"/>
      <c r="AC42" s="57">
        <v>896</v>
      </c>
      <c r="AD42" s="57"/>
      <c r="AE42" s="57"/>
      <c r="AF42" s="57"/>
      <c r="AG42" s="57"/>
      <c r="AH42" s="57"/>
      <c r="AI42" s="57"/>
      <c r="AJ42" s="57"/>
      <c r="AK42" s="57"/>
      <c r="AL42" s="57"/>
    </row>
    <row r="43" spans="1:38" ht="16.5" x14ac:dyDescent="0.3">
      <c r="A43" s="46" t="s">
        <v>156</v>
      </c>
      <c r="B43" s="47" t="s">
        <v>156</v>
      </c>
      <c r="C43" s="56" t="s">
        <v>156</v>
      </c>
      <c r="D43" s="57"/>
      <c r="E43" s="57"/>
      <c r="F43" s="57"/>
      <c r="G43" s="57"/>
      <c r="H43" s="57">
        <v>960</v>
      </c>
      <c r="I43" s="60">
        <v>1104.9000000000001</v>
      </c>
      <c r="J43" s="57">
        <v>566.70000000000005</v>
      </c>
      <c r="K43" s="57"/>
      <c r="L43" s="57">
        <v>50</v>
      </c>
      <c r="M43" s="57">
        <v>600</v>
      </c>
      <c r="N43" s="57"/>
      <c r="O43" s="57"/>
      <c r="P43" s="57">
        <v>84</v>
      </c>
      <c r="Q43" s="57"/>
      <c r="R43" s="57"/>
      <c r="S43" s="57"/>
      <c r="T43" s="57"/>
      <c r="U43" s="57"/>
      <c r="V43" s="57"/>
      <c r="W43" s="57">
        <v>444.1</v>
      </c>
      <c r="X43" s="60">
        <v>1254</v>
      </c>
      <c r="Y43" s="57"/>
      <c r="Z43" s="57"/>
      <c r="AA43" s="57"/>
      <c r="AB43" s="57"/>
      <c r="AC43" s="60">
        <v>5971</v>
      </c>
      <c r="AD43" s="57"/>
      <c r="AE43" s="57"/>
      <c r="AF43" s="57"/>
      <c r="AG43" s="57"/>
      <c r="AH43" s="57"/>
      <c r="AI43" s="57"/>
      <c r="AJ43" s="57"/>
      <c r="AK43" s="57">
        <v>608.62</v>
      </c>
      <c r="AL43" s="57"/>
    </row>
    <row r="44" spans="1:38" ht="16.5" x14ac:dyDescent="0.3">
      <c r="A44" s="46" t="s">
        <v>239</v>
      </c>
      <c r="B44" s="47" t="s">
        <v>239</v>
      </c>
      <c r="C44" s="56" t="s">
        <v>239</v>
      </c>
      <c r="D44" s="57"/>
      <c r="E44" s="57"/>
      <c r="F44" s="57"/>
      <c r="G44" s="57"/>
      <c r="H44" s="57">
        <v>633</v>
      </c>
      <c r="I44" s="60">
        <v>3771.8</v>
      </c>
      <c r="J44" s="60">
        <v>5348.2</v>
      </c>
      <c r="K44" s="57"/>
      <c r="L44" s="57"/>
      <c r="M44" s="57"/>
      <c r="N44" s="57">
        <v>425.95</v>
      </c>
      <c r="O44" s="57"/>
      <c r="P44" s="57">
        <v>36</v>
      </c>
      <c r="Q44" s="57"/>
      <c r="R44" s="57"/>
      <c r="S44" s="57"/>
      <c r="T44" s="57"/>
      <c r="U44" s="57"/>
      <c r="V44" s="57"/>
      <c r="W44" s="57">
        <v>675.6</v>
      </c>
      <c r="X44" s="60">
        <v>7741.2</v>
      </c>
      <c r="Y44" s="57"/>
      <c r="Z44" s="57"/>
      <c r="AA44" s="57"/>
      <c r="AB44" s="57"/>
      <c r="AC44" s="60">
        <v>5820</v>
      </c>
      <c r="AD44" s="57"/>
      <c r="AE44" s="57"/>
      <c r="AF44" s="57"/>
      <c r="AG44" s="57"/>
      <c r="AH44" s="57"/>
      <c r="AI44" s="57"/>
      <c r="AJ44" s="57"/>
      <c r="AK44" s="60">
        <v>2180.14</v>
      </c>
      <c r="AL44" s="57"/>
    </row>
    <row r="45" spans="1:38" ht="16.5" x14ac:dyDescent="0.3">
      <c r="A45" s="46" t="s">
        <v>141</v>
      </c>
      <c r="B45" s="47" t="s">
        <v>141</v>
      </c>
      <c r="C45" s="56" t="s">
        <v>240</v>
      </c>
      <c r="D45" s="57"/>
      <c r="E45" s="57"/>
      <c r="F45" s="57"/>
      <c r="G45" s="57"/>
      <c r="H45" s="57">
        <v>6</v>
      </c>
      <c r="I45" s="60">
        <v>35217.35</v>
      </c>
      <c r="J45" s="60">
        <v>6351.2</v>
      </c>
      <c r="K45" s="57"/>
      <c r="L45" s="57"/>
      <c r="M45" s="57"/>
      <c r="N45" s="57">
        <v>205.9</v>
      </c>
      <c r="O45" s="57"/>
      <c r="P45" s="57"/>
      <c r="Q45" s="57"/>
      <c r="R45" s="57"/>
      <c r="S45" s="57"/>
      <c r="T45" s="57"/>
      <c r="U45" s="57"/>
      <c r="V45" s="57"/>
      <c r="W45" s="60">
        <v>1707.7</v>
      </c>
      <c r="X45" s="57">
        <v>387.4</v>
      </c>
      <c r="Y45" s="57"/>
      <c r="Z45" s="57"/>
      <c r="AA45" s="57"/>
      <c r="AB45" s="57"/>
      <c r="AC45" s="60">
        <v>3342.5</v>
      </c>
      <c r="AD45" s="57"/>
      <c r="AE45" s="57"/>
      <c r="AF45" s="57"/>
      <c r="AG45" s="57"/>
      <c r="AH45" s="57"/>
      <c r="AI45" s="57"/>
      <c r="AJ45" s="57"/>
      <c r="AK45" s="60">
        <v>4901.9399999999996</v>
      </c>
      <c r="AL45" s="57"/>
    </row>
    <row r="46" spans="1:38" ht="16.5" x14ac:dyDescent="0.3">
      <c r="A46" s="46" t="s">
        <v>157</v>
      </c>
      <c r="B46" s="47" t="s">
        <v>157</v>
      </c>
      <c r="C46" s="56" t="s">
        <v>241</v>
      </c>
      <c r="D46" s="57"/>
      <c r="E46" s="57"/>
      <c r="F46" s="57"/>
      <c r="G46" s="57"/>
      <c r="H46" s="57"/>
      <c r="I46" s="60">
        <v>40948.800000000003</v>
      </c>
      <c r="J46" s="60">
        <v>13129.5</v>
      </c>
      <c r="K46" s="57">
        <v>48</v>
      </c>
      <c r="L46" s="57">
        <v>100</v>
      </c>
      <c r="M46" s="57"/>
      <c r="N46" s="60">
        <v>6908.84</v>
      </c>
      <c r="O46" s="57"/>
      <c r="P46" s="57">
        <v>29</v>
      </c>
      <c r="Q46" s="57"/>
      <c r="R46" s="57"/>
      <c r="S46" s="57"/>
      <c r="T46" s="60">
        <v>2172.5</v>
      </c>
      <c r="U46" s="57"/>
      <c r="V46" s="57"/>
      <c r="W46" s="60">
        <v>19228.3</v>
      </c>
      <c r="X46" s="60">
        <v>24400.5</v>
      </c>
      <c r="Y46" s="57"/>
      <c r="Z46" s="57"/>
      <c r="AA46" s="57"/>
      <c r="AB46" s="57"/>
      <c r="AC46" s="60">
        <v>9743</v>
      </c>
      <c r="AD46" s="57">
        <v>137.5</v>
      </c>
      <c r="AE46" s="57"/>
      <c r="AF46" s="57"/>
      <c r="AG46" s="57"/>
      <c r="AH46" s="57"/>
      <c r="AI46" s="57"/>
      <c r="AJ46" s="57">
        <v>150</v>
      </c>
      <c r="AK46" s="60">
        <v>11685.44</v>
      </c>
      <c r="AL46" s="57"/>
    </row>
    <row r="47" spans="1:38" ht="16.5" x14ac:dyDescent="0.3">
      <c r="A47" s="46"/>
      <c r="B47" s="47" t="s">
        <v>317</v>
      </c>
      <c r="C47" s="56" t="s">
        <v>318</v>
      </c>
      <c r="D47" s="57"/>
      <c r="E47" s="57"/>
      <c r="F47" s="57"/>
      <c r="G47" s="57"/>
      <c r="H47" s="57"/>
      <c r="I47" s="60">
        <v>10312.299999999999</v>
      </c>
      <c r="J47" s="60">
        <v>4587.6000000000004</v>
      </c>
      <c r="K47" s="57"/>
      <c r="L47" s="57"/>
      <c r="M47" s="57">
        <v>77</v>
      </c>
      <c r="N47" s="57">
        <v>29.74</v>
      </c>
      <c r="O47" s="57"/>
      <c r="P47" s="57"/>
      <c r="Q47" s="57"/>
      <c r="R47" s="57"/>
      <c r="S47" s="57"/>
      <c r="T47" s="57"/>
      <c r="U47" s="57"/>
      <c r="V47" s="57"/>
      <c r="W47" s="57">
        <v>45</v>
      </c>
      <c r="X47" s="57">
        <v>341.8</v>
      </c>
      <c r="Y47" s="57"/>
      <c r="Z47" s="57"/>
      <c r="AA47" s="57"/>
      <c r="AB47" s="57"/>
      <c r="AC47" s="57">
        <v>707</v>
      </c>
      <c r="AD47" s="57"/>
      <c r="AE47" s="57">
        <v>20</v>
      </c>
      <c r="AF47" s="57"/>
      <c r="AG47" s="57"/>
      <c r="AH47" s="57"/>
      <c r="AI47" s="57"/>
      <c r="AJ47" s="57"/>
      <c r="AK47" s="60">
        <v>6810.91</v>
      </c>
      <c r="AL47" s="60">
        <v>42484</v>
      </c>
    </row>
    <row r="48" spans="1:38" ht="16.5" x14ac:dyDescent="0.3">
      <c r="A48" s="46" t="s">
        <v>158</v>
      </c>
      <c r="B48" s="47" t="s">
        <v>158</v>
      </c>
      <c r="C48" s="56" t="s">
        <v>319</v>
      </c>
      <c r="D48" s="57"/>
      <c r="E48" s="57"/>
      <c r="F48" s="57"/>
      <c r="G48" s="57"/>
      <c r="H48" s="57"/>
      <c r="I48" s="57">
        <v>22.6</v>
      </c>
      <c r="J48" s="57"/>
      <c r="K48" s="57"/>
      <c r="L48" s="57">
        <v>112.5</v>
      </c>
      <c r="M48" s="57">
        <v>66.3</v>
      </c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</row>
    <row r="49" spans="1:38" ht="16.5" x14ac:dyDescent="0.3">
      <c r="A49" s="46" t="s">
        <v>155</v>
      </c>
      <c r="B49" s="47" t="s">
        <v>155</v>
      </c>
      <c r="C49" s="56" t="s">
        <v>242</v>
      </c>
      <c r="D49" s="57"/>
      <c r="E49" s="57"/>
      <c r="F49" s="57"/>
      <c r="G49" s="57"/>
      <c r="H49" s="57"/>
      <c r="I49" s="60">
        <v>29397.85</v>
      </c>
      <c r="J49" s="60">
        <v>13769.8</v>
      </c>
      <c r="K49" s="60">
        <v>4060</v>
      </c>
      <c r="L49" s="57">
        <v>443.9</v>
      </c>
      <c r="M49" s="57"/>
      <c r="N49" s="57">
        <v>547.08000000000004</v>
      </c>
      <c r="O49" s="57"/>
      <c r="P49" s="57">
        <v>286</v>
      </c>
      <c r="Q49" s="57"/>
      <c r="R49" s="57"/>
      <c r="S49" s="57"/>
      <c r="T49" s="57">
        <v>87.5</v>
      </c>
      <c r="U49" s="57"/>
      <c r="V49" s="57"/>
      <c r="W49" s="60">
        <v>28769.1</v>
      </c>
      <c r="X49" s="60">
        <v>16667.5</v>
      </c>
      <c r="Y49" s="57"/>
      <c r="Z49" s="57"/>
      <c r="AA49" s="57"/>
      <c r="AB49" s="57"/>
      <c r="AC49" s="60">
        <v>7547</v>
      </c>
      <c r="AD49" s="57">
        <v>2</v>
      </c>
      <c r="AE49" s="57">
        <v>68.400000000000006</v>
      </c>
      <c r="AF49" s="57"/>
      <c r="AG49" s="57"/>
      <c r="AH49" s="57"/>
      <c r="AI49" s="57"/>
      <c r="AJ49" s="57">
        <v>50</v>
      </c>
      <c r="AK49" s="60">
        <v>2114.1999999999998</v>
      </c>
      <c r="AL49" s="57"/>
    </row>
    <row r="50" spans="1:38" ht="16.5" x14ac:dyDescent="0.3">
      <c r="A50" s="46" t="s">
        <v>142</v>
      </c>
      <c r="B50" s="47" t="s">
        <v>142</v>
      </c>
      <c r="C50" s="56" t="s">
        <v>320</v>
      </c>
      <c r="D50" s="57"/>
      <c r="E50" s="57"/>
      <c r="F50" s="57"/>
      <c r="G50" s="57"/>
      <c r="H50" s="57"/>
      <c r="I50" s="60">
        <v>59433.2</v>
      </c>
      <c r="J50" s="60">
        <v>11154.6</v>
      </c>
      <c r="K50" s="57"/>
      <c r="L50" s="60">
        <v>3878</v>
      </c>
      <c r="M50" s="57"/>
      <c r="N50" s="57">
        <v>870.31</v>
      </c>
      <c r="O50" s="57"/>
      <c r="P50" s="57"/>
      <c r="Q50" s="57"/>
      <c r="R50" s="57"/>
      <c r="S50" s="57"/>
      <c r="T50" s="57">
        <v>25</v>
      </c>
      <c r="U50" s="57"/>
      <c r="V50" s="57"/>
      <c r="W50" s="60">
        <v>38951.449999999997</v>
      </c>
      <c r="X50" s="60">
        <v>7528</v>
      </c>
      <c r="Y50" s="60">
        <v>32359</v>
      </c>
      <c r="Z50" s="57"/>
      <c r="AA50" s="57"/>
      <c r="AB50" s="57"/>
      <c r="AC50" s="60">
        <v>5881</v>
      </c>
      <c r="AD50" s="57"/>
      <c r="AE50" s="57">
        <v>678.3</v>
      </c>
      <c r="AF50" s="57"/>
      <c r="AG50" s="57"/>
      <c r="AH50" s="57"/>
      <c r="AI50" s="57"/>
      <c r="AJ50" s="57">
        <v>250</v>
      </c>
      <c r="AK50" s="60">
        <v>12602.24</v>
      </c>
      <c r="AL50" s="57"/>
    </row>
    <row r="51" spans="1:38" ht="16.5" x14ac:dyDescent="0.3">
      <c r="A51" s="46" t="s">
        <v>162</v>
      </c>
      <c r="B51" s="47" t="s">
        <v>162</v>
      </c>
      <c r="C51" s="56" t="s">
        <v>243</v>
      </c>
      <c r="D51" s="57"/>
      <c r="E51" s="57"/>
      <c r="F51" s="57"/>
      <c r="G51" s="57"/>
      <c r="H51" s="57"/>
      <c r="I51" s="60">
        <v>90650.3</v>
      </c>
      <c r="J51" s="60">
        <v>13445</v>
      </c>
      <c r="K51" s="57"/>
      <c r="L51" s="57">
        <v>150</v>
      </c>
      <c r="M51" s="57"/>
      <c r="N51" s="57">
        <v>673.81</v>
      </c>
      <c r="O51" s="57"/>
      <c r="P51" s="57"/>
      <c r="Q51" s="57"/>
      <c r="R51" s="57"/>
      <c r="S51" s="57"/>
      <c r="T51" s="57">
        <v>37.5</v>
      </c>
      <c r="U51" s="57"/>
      <c r="V51" s="57"/>
      <c r="W51" s="60">
        <v>48820.7</v>
      </c>
      <c r="X51" s="60">
        <v>22201</v>
      </c>
      <c r="Y51" s="57"/>
      <c r="Z51" s="57"/>
      <c r="AA51" s="57"/>
      <c r="AB51" s="57"/>
      <c r="AC51" s="60">
        <v>4191</v>
      </c>
      <c r="AD51" s="57"/>
      <c r="AE51" s="57"/>
      <c r="AF51" s="57"/>
      <c r="AG51" s="57"/>
      <c r="AH51" s="57"/>
      <c r="AI51" s="57"/>
      <c r="AJ51" s="57">
        <v>100</v>
      </c>
      <c r="AK51" s="60">
        <v>16048.72</v>
      </c>
      <c r="AL51" s="57"/>
    </row>
    <row r="52" spans="1:38" ht="16.5" x14ac:dyDescent="0.3">
      <c r="A52" s="46" t="s">
        <v>144</v>
      </c>
      <c r="B52" s="47" t="s">
        <v>234</v>
      </c>
      <c r="C52" s="56" t="s">
        <v>321</v>
      </c>
      <c r="D52" s="57"/>
      <c r="E52" s="57"/>
      <c r="F52" s="57"/>
      <c r="G52" s="57"/>
      <c r="H52" s="57"/>
      <c r="I52" s="57">
        <v>904.7</v>
      </c>
      <c r="J52" s="57">
        <v>150.1</v>
      </c>
      <c r="K52" s="57"/>
      <c r="L52" s="57"/>
      <c r="M52" s="57"/>
      <c r="N52" s="57">
        <v>7.22</v>
      </c>
      <c r="O52" s="57"/>
      <c r="P52" s="57"/>
      <c r="Q52" s="57"/>
      <c r="R52" s="57"/>
      <c r="S52" s="57"/>
      <c r="T52" s="57"/>
      <c r="U52" s="57"/>
      <c r="V52" s="57"/>
      <c r="W52" s="57"/>
      <c r="X52" s="57">
        <v>54</v>
      </c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>
        <v>127.7</v>
      </c>
      <c r="AL52" s="57"/>
    </row>
    <row r="53" spans="1:38" ht="16.5" x14ac:dyDescent="0.3">
      <c r="A53" s="46" t="s">
        <v>235</v>
      </c>
      <c r="B53" s="47" t="s">
        <v>235</v>
      </c>
      <c r="C53" s="56" t="s">
        <v>244</v>
      </c>
      <c r="D53" s="57"/>
      <c r="E53" s="57"/>
      <c r="F53" s="57"/>
      <c r="G53" s="57"/>
      <c r="H53" s="57"/>
      <c r="I53" s="60">
        <v>61616.6</v>
      </c>
      <c r="J53" s="60">
        <v>31144.15</v>
      </c>
      <c r="K53" s="60">
        <v>16478</v>
      </c>
      <c r="L53" s="60">
        <v>1394.1</v>
      </c>
      <c r="M53" s="57">
        <v>510</v>
      </c>
      <c r="N53" s="57">
        <v>464.56</v>
      </c>
      <c r="O53" s="57"/>
      <c r="P53" s="57">
        <v>6</v>
      </c>
      <c r="Q53" s="57"/>
      <c r="R53" s="57"/>
      <c r="S53" s="57"/>
      <c r="T53" s="57">
        <v>37.5</v>
      </c>
      <c r="U53" s="57"/>
      <c r="V53" s="57"/>
      <c r="W53" s="60">
        <v>11999.25</v>
      </c>
      <c r="X53" s="60">
        <v>46772.5</v>
      </c>
      <c r="Y53" s="57"/>
      <c r="Z53" s="57"/>
      <c r="AA53" s="57"/>
      <c r="AB53" s="57"/>
      <c r="AC53" s="57">
        <v>252</v>
      </c>
      <c r="AD53" s="57"/>
      <c r="AE53" s="57">
        <v>90</v>
      </c>
      <c r="AF53" s="57"/>
      <c r="AG53" s="57"/>
      <c r="AH53" s="57"/>
      <c r="AI53" s="57"/>
      <c r="AJ53" s="57">
        <v>500</v>
      </c>
      <c r="AK53" s="60">
        <v>18618.03</v>
      </c>
      <c r="AL53" s="57"/>
    </row>
    <row r="54" spans="1:38" ht="16.5" x14ac:dyDescent="0.3">
      <c r="A54" s="46" t="s">
        <v>134</v>
      </c>
      <c r="B54" s="47" t="s">
        <v>134</v>
      </c>
      <c r="C54" s="56" t="s">
        <v>322</v>
      </c>
      <c r="D54" s="57"/>
      <c r="E54" s="57"/>
      <c r="F54" s="57"/>
      <c r="G54" s="57"/>
      <c r="H54" s="57"/>
      <c r="I54" s="60">
        <v>17485.2</v>
      </c>
      <c r="J54" s="60">
        <v>7366.4</v>
      </c>
      <c r="K54" s="57"/>
      <c r="L54" s="57">
        <v>50</v>
      </c>
      <c r="M54" s="57">
        <v>325</v>
      </c>
      <c r="N54" s="57">
        <v>425.79</v>
      </c>
      <c r="O54" s="57"/>
      <c r="P54" s="57"/>
      <c r="Q54" s="57"/>
      <c r="R54" s="57"/>
      <c r="S54" s="57"/>
      <c r="T54" s="57"/>
      <c r="U54" s="57"/>
      <c r="V54" s="57"/>
      <c r="W54" s="60">
        <v>1238.5</v>
      </c>
      <c r="X54" s="60">
        <v>5278</v>
      </c>
      <c r="Y54" s="57"/>
      <c r="Z54" s="57"/>
      <c r="AA54" s="57"/>
      <c r="AB54" s="57"/>
      <c r="AC54" s="60">
        <v>4978</v>
      </c>
      <c r="AD54" s="57">
        <v>101</v>
      </c>
      <c r="AE54" s="57"/>
      <c r="AF54" s="57"/>
      <c r="AG54" s="57"/>
      <c r="AH54" s="57"/>
      <c r="AI54" s="57"/>
      <c r="AJ54" s="57"/>
      <c r="AK54" s="60">
        <v>3317.99</v>
      </c>
      <c r="AL54" s="57"/>
    </row>
    <row r="55" spans="1:38" ht="16.5" x14ac:dyDescent="0.3">
      <c r="A55" s="46" t="s">
        <v>136</v>
      </c>
      <c r="B55" s="47" t="s">
        <v>136</v>
      </c>
      <c r="C55" s="56" t="s">
        <v>245</v>
      </c>
      <c r="D55" s="57"/>
      <c r="E55" s="57"/>
      <c r="F55" s="57"/>
      <c r="G55" s="57"/>
      <c r="H55" s="57"/>
      <c r="I55" s="60">
        <v>43576.3</v>
      </c>
      <c r="J55" s="60">
        <v>12211.7</v>
      </c>
      <c r="K55" s="57"/>
      <c r="L55" s="57">
        <v>125</v>
      </c>
      <c r="M55" s="57"/>
      <c r="N55" s="57">
        <v>763.29</v>
      </c>
      <c r="O55" s="57"/>
      <c r="P55" s="57">
        <v>28</v>
      </c>
      <c r="Q55" s="57"/>
      <c r="R55" s="57"/>
      <c r="S55" s="57"/>
      <c r="T55" s="57"/>
      <c r="U55" s="57"/>
      <c r="V55" s="57"/>
      <c r="W55" s="60">
        <v>6543.5</v>
      </c>
      <c r="X55" s="60">
        <v>5891.9</v>
      </c>
      <c r="Y55" s="57"/>
      <c r="Z55" s="57"/>
      <c r="AA55" s="57"/>
      <c r="AB55" s="57"/>
      <c r="AC55" s="60">
        <v>7095</v>
      </c>
      <c r="AD55" s="57">
        <v>781</v>
      </c>
      <c r="AE55" s="57"/>
      <c r="AF55" s="57"/>
      <c r="AG55" s="57"/>
      <c r="AH55" s="57"/>
      <c r="AI55" s="57"/>
      <c r="AJ55" s="57"/>
      <c r="AK55" s="60">
        <v>20457.560000000001</v>
      </c>
      <c r="AL55" s="60">
        <v>151119</v>
      </c>
    </row>
    <row r="56" spans="1:38" ht="16.5" x14ac:dyDescent="0.3">
      <c r="A56" s="46" t="s">
        <v>146</v>
      </c>
      <c r="B56" s="47" t="s">
        <v>146</v>
      </c>
      <c r="C56" s="56" t="s">
        <v>246</v>
      </c>
      <c r="D56" s="57"/>
      <c r="E56" s="57"/>
      <c r="F56" s="57"/>
      <c r="G56" s="57"/>
      <c r="H56" s="57"/>
      <c r="I56" s="60">
        <v>7133.7</v>
      </c>
      <c r="J56" s="60">
        <v>5480.6</v>
      </c>
      <c r="K56" s="57"/>
      <c r="L56" s="57">
        <v>25</v>
      </c>
      <c r="M56" s="57"/>
      <c r="N56" s="57">
        <v>153.41</v>
      </c>
      <c r="O56" s="57"/>
      <c r="P56" s="57">
        <v>83</v>
      </c>
      <c r="Q56" s="57"/>
      <c r="R56" s="57"/>
      <c r="S56" s="57"/>
      <c r="T56" s="57"/>
      <c r="U56" s="57"/>
      <c r="V56" s="57"/>
      <c r="W56" s="57">
        <v>401.5</v>
      </c>
      <c r="X56" s="60">
        <v>2463</v>
      </c>
      <c r="Y56" s="57"/>
      <c r="Z56" s="57"/>
      <c r="AA56" s="57"/>
      <c r="AB56" s="57"/>
      <c r="AC56" s="60">
        <v>2303</v>
      </c>
      <c r="AD56" s="57"/>
      <c r="AE56" s="57"/>
      <c r="AF56" s="57"/>
      <c r="AG56" s="57"/>
      <c r="AH56" s="57"/>
      <c r="AI56" s="57"/>
      <c r="AJ56" s="57"/>
      <c r="AK56" s="60">
        <v>7858.44</v>
      </c>
      <c r="AL56" s="60">
        <v>14664</v>
      </c>
    </row>
    <row r="57" spans="1:38" ht="16.5" x14ac:dyDescent="0.3">
      <c r="A57" s="46" t="s">
        <v>145</v>
      </c>
      <c r="B57" s="47" t="s">
        <v>145</v>
      </c>
      <c r="C57" s="56" t="s">
        <v>247</v>
      </c>
      <c r="D57" s="57"/>
      <c r="E57" s="57"/>
      <c r="F57" s="57"/>
      <c r="G57" s="57"/>
      <c r="H57" s="57"/>
      <c r="I57" s="60">
        <v>25349</v>
      </c>
      <c r="J57" s="60">
        <v>11479.2</v>
      </c>
      <c r="K57" s="57"/>
      <c r="L57" s="57">
        <v>75</v>
      </c>
      <c r="M57" s="57">
        <v>100</v>
      </c>
      <c r="N57" s="57">
        <v>487.46</v>
      </c>
      <c r="O57" s="57"/>
      <c r="P57" s="57">
        <v>6</v>
      </c>
      <c r="Q57" s="57"/>
      <c r="R57" s="57"/>
      <c r="S57" s="57"/>
      <c r="T57" s="57"/>
      <c r="U57" s="57"/>
      <c r="V57" s="57"/>
      <c r="W57" s="60">
        <v>5041.5</v>
      </c>
      <c r="X57" s="60">
        <v>14735.5</v>
      </c>
      <c r="Y57" s="57"/>
      <c r="Z57" s="57"/>
      <c r="AA57" s="57"/>
      <c r="AB57" s="57"/>
      <c r="AC57" s="60">
        <v>6717</v>
      </c>
      <c r="AD57" s="57"/>
      <c r="AE57" s="57"/>
      <c r="AF57" s="57"/>
      <c r="AG57" s="57"/>
      <c r="AH57" s="57"/>
      <c r="AI57" s="57"/>
      <c r="AJ57" s="57"/>
      <c r="AK57" s="60">
        <v>5405</v>
      </c>
      <c r="AL57" s="57"/>
    </row>
    <row r="58" spans="1:38" ht="16.5" x14ac:dyDescent="0.3">
      <c r="A58" s="46" t="s">
        <v>138</v>
      </c>
      <c r="B58" s="47" t="s">
        <v>165</v>
      </c>
      <c r="C58" s="56" t="s">
        <v>248</v>
      </c>
      <c r="D58" s="57"/>
      <c r="E58" s="57"/>
      <c r="F58" s="57"/>
      <c r="G58" s="57"/>
      <c r="H58" s="57"/>
      <c r="I58" s="60">
        <v>12614.6</v>
      </c>
      <c r="J58" s="60">
        <v>6974.4</v>
      </c>
      <c r="K58" s="57"/>
      <c r="L58" s="57"/>
      <c r="M58" s="57">
        <v>415.1</v>
      </c>
      <c r="N58" s="57">
        <v>82.32</v>
      </c>
      <c r="O58" s="57"/>
      <c r="P58" s="57">
        <v>81</v>
      </c>
      <c r="Q58" s="57"/>
      <c r="R58" s="57"/>
      <c r="S58" s="57"/>
      <c r="T58" s="57"/>
      <c r="U58" s="57"/>
      <c r="V58" s="57"/>
      <c r="W58" s="57">
        <v>339.5</v>
      </c>
      <c r="X58" s="60">
        <v>6084.8</v>
      </c>
      <c r="Y58" s="57"/>
      <c r="Z58" s="57"/>
      <c r="AA58" s="57"/>
      <c r="AB58" s="57"/>
      <c r="AC58" s="60">
        <v>2415</v>
      </c>
      <c r="AD58" s="57">
        <v>12</v>
      </c>
      <c r="AE58" s="57">
        <v>5.7</v>
      </c>
      <c r="AF58" s="57">
        <v>150</v>
      </c>
      <c r="AG58" s="57"/>
      <c r="AH58" s="57"/>
      <c r="AI58" s="57"/>
      <c r="AJ58" s="57"/>
      <c r="AK58" s="60">
        <v>1772.42</v>
      </c>
      <c r="AL58" s="57"/>
    </row>
    <row r="59" spans="1:38" ht="16.5" x14ac:dyDescent="0.3">
      <c r="A59" s="46" t="s">
        <v>144</v>
      </c>
      <c r="B59" s="47" t="s">
        <v>144</v>
      </c>
      <c r="C59" s="56" t="s">
        <v>249</v>
      </c>
      <c r="D59" s="57"/>
      <c r="E59" s="57"/>
      <c r="F59" s="57"/>
      <c r="G59" s="57"/>
      <c r="H59" s="57"/>
      <c r="I59" s="60">
        <v>26275.9</v>
      </c>
      <c r="J59" s="60">
        <v>11916.6</v>
      </c>
      <c r="K59" s="60">
        <v>7628</v>
      </c>
      <c r="L59" s="57">
        <v>156.30000000000001</v>
      </c>
      <c r="M59" s="57"/>
      <c r="N59" s="60">
        <v>5158.22</v>
      </c>
      <c r="O59" s="57"/>
      <c r="P59" s="57">
        <v>6</v>
      </c>
      <c r="Q59" s="57"/>
      <c r="R59" s="57"/>
      <c r="S59" s="57"/>
      <c r="T59" s="57">
        <v>75</v>
      </c>
      <c r="U59" s="57"/>
      <c r="V59" s="57"/>
      <c r="W59" s="60">
        <v>10828.3</v>
      </c>
      <c r="X59" s="60">
        <v>30959.8</v>
      </c>
      <c r="Y59" s="57"/>
      <c r="Z59" s="57"/>
      <c r="AA59" s="57"/>
      <c r="AB59" s="57"/>
      <c r="AC59" s="60">
        <v>7850</v>
      </c>
      <c r="AD59" s="57">
        <v>384</v>
      </c>
      <c r="AE59" s="57">
        <v>359.1</v>
      </c>
      <c r="AF59" s="57"/>
      <c r="AG59" s="57"/>
      <c r="AH59" s="57"/>
      <c r="AI59" s="57"/>
      <c r="AJ59" s="57">
        <v>600</v>
      </c>
      <c r="AK59" s="60">
        <v>12928.39</v>
      </c>
      <c r="AL59" s="57"/>
    </row>
    <row r="60" spans="1:38" ht="16.5" x14ac:dyDescent="0.3">
      <c r="A60" s="46" t="s">
        <v>138</v>
      </c>
      <c r="B60" s="47" t="s">
        <v>164</v>
      </c>
      <c r="C60" s="56" t="s">
        <v>250</v>
      </c>
      <c r="D60" s="57"/>
      <c r="E60" s="57"/>
      <c r="F60" s="57"/>
      <c r="G60" s="57"/>
      <c r="H60" s="57"/>
      <c r="I60" s="60">
        <v>57149.65</v>
      </c>
      <c r="J60" s="60">
        <v>32607.599999999999</v>
      </c>
      <c r="K60" s="57"/>
      <c r="L60" s="60">
        <v>5050</v>
      </c>
      <c r="M60" s="60">
        <v>32827.300000000003</v>
      </c>
      <c r="N60" s="57">
        <v>242.21</v>
      </c>
      <c r="O60" s="57"/>
      <c r="P60" s="57"/>
      <c r="Q60" s="57"/>
      <c r="R60" s="57"/>
      <c r="S60" s="57"/>
      <c r="T60" s="57"/>
      <c r="U60" s="57"/>
      <c r="V60" s="57"/>
      <c r="W60" s="57">
        <v>990</v>
      </c>
      <c r="X60" s="60">
        <v>53090.400000000001</v>
      </c>
      <c r="Y60" s="57"/>
      <c r="Z60" s="57"/>
      <c r="AA60" s="57"/>
      <c r="AB60" s="57"/>
      <c r="AC60" s="60">
        <v>7429</v>
      </c>
      <c r="AD60" s="57">
        <v>262</v>
      </c>
      <c r="AE60" s="60">
        <v>3243.3</v>
      </c>
      <c r="AF60" s="57">
        <v>175</v>
      </c>
      <c r="AG60" s="57"/>
      <c r="AH60" s="57"/>
      <c r="AI60" s="57"/>
      <c r="AJ60" s="57"/>
      <c r="AK60" s="60">
        <v>13169.93</v>
      </c>
      <c r="AL60" s="57"/>
    </row>
    <row r="61" spans="1:38" ht="16.5" x14ac:dyDescent="0.3">
      <c r="A61" s="46" t="s">
        <v>149</v>
      </c>
      <c r="B61" s="47" t="s">
        <v>149</v>
      </c>
      <c r="C61" s="56" t="s">
        <v>323</v>
      </c>
      <c r="D61" s="57"/>
      <c r="E61" s="57"/>
      <c r="F61" s="57"/>
      <c r="G61" s="57"/>
      <c r="H61" s="57">
        <v>45.2</v>
      </c>
      <c r="I61" s="60">
        <v>40153.5</v>
      </c>
      <c r="J61" s="60">
        <v>1926.9</v>
      </c>
      <c r="K61" s="57"/>
      <c r="L61" s="57"/>
      <c r="M61" s="57"/>
      <c r="N61" s="57">
        <v>74.22</v>
      </c>
      <c r="O61" s="57"/>
      <c r="P61" s="57"/>
      <c r="Q61" s="57"/>
      <c r="R61" s="57"/>
      <c r="S61" s="57"/>
      <c r="T61" s="57"/>
      <c r="U61" s="57"/>
      <c r="V61" s="57"/>
      <c r="W61" s="57"/>
      <c r="X61" s="57">
        <v>34.5</v>
      </c>
      <c r="Y61" s="57"/>
      <c r="Z61" s="57"/>
      <c r="AA61" s="57"/>
      <c r="AB61" s="57"/>
      <c r="AC61" s="57">
        <v>476</v>
      </c>
      <c r="AD61" s="57"/>
      <c r="AE61" s="57"/>
      <c r="AF61" s="57">
        <v>50</v>
      </c>
      <c r="AG61" s="57"/>
      <c r="AH61" s="57"/>
      <c r="AI61" s="57"/>
      <c r="AJ61" s="57"/>
      <c r="AK61" s="57">
        <v>22.68</v>
      </c>
      <c r="AL61" s="57"/>
    </row>
    <row r="62" spans="1:38" ht="16.5" x14ac:dyDescent="0.3">
      <c r="A62" s="46" t="s">
        <v>152</v>
      </c>
      <c r="B62" s="47" t="s">
        <v>152</v>
      </c>
      <c r="C62" s="56" t="s">
        <v>251</v>
      </c>
      <c r="D62" s="57"/>
      <c r="E62" s="57"/>
      <c r="F62" s="57"/>
      <c r="G62" s="57"/>
      <c r="H62" s="57"/>
      <c r="I62" s="60">
        <v>17963.3</v>
      </c>
      <c r="J62" s="60">
        <v>7695.9</v>
      </c>
      <c r="K62" s="57"/>
      <c r="L62" s="57">
        <v>150</v>
      </c>
      <c r="M62" s="57"/>
      <c r="N62" s="57">
        <v>778.86</v>
      </c>
      <c r="O62" s="57"/>
      <c r="P62" s="57"/>
      <c r="Q62" s="57"/>
      <c r="R62" s="57"/>
      <c r="S62" s="57"/>
      <c r="T62" s="57">
        <v>287.5</v>
      </c>
      <c r="U62" s="57"/>
      <c r="V62" s="57"/>
      <c r="W62" s="60">
        <v>6060.2</v>
      </c>
      <c r="X62" s="60">
        <v>6068</v>
      </c>
      <c r="Y62" s="57"/>
      <c r="Z62" s="57"/>
      <c r="AA62" s="57"/>
      <c r="AB62" s="57"/>
      <c r="AC62" s="60">
        <v>3863</v>
      </c>
      <c r="AD62" s="57"/>
      <c r="AE62" s="57"/>
      <c r="AF62" s="57"/>
      <c r="AG62" s="57"/>
      <c r="AH62" s="57"/>
      <c r="AI62" s="57"/>
      <c r="AJ62" s="57">
        <v>100</v>
      </c>
      <c r="AK62" s="60">
        <v>1671.97</v>
      </c>
      <c r="AL62" s="57"/>
    </row>
    <row r="63" spans="1:38" ht="16.5" x14ac:dyDescent="0.3">
      <c r="A63" s="46" t="s">
        <v>137</v>
      </c>
      <c r="B63" s="47" t="s">
        <v>137</v>
      </c>
      <c r="C63" s="56" t="s">
        <v>252</v>
      </c>
      <c r="D63" s="57"/>
      <c r="E63" s="57"/>
      <c r="F63" s="57"/>
      <c r="G63" s="57"/>
      <c r="H63" s="57"/>
      <c r="I63" s="60">
        <v>41320</v>
      </c>
      <c r="J63" s="60">
        <v>7462.5</v>
      </c>
      <c r="K63" s="57"/>
      <c r="L63" s="57">
        <v>25</v>
      </c>
      <c r="M63" s="57"/>
      <c r="N63" s="57">
        <v>589.42999999999995</v>
      </c>
      <c r="O63" s="57"/>
      <c r="P63" s="57">
        <v>94</v>
      </c>
      <c r="Q63" s="57"/>
      <c r="R63" s="57"/>
      <c r="S63" s="57"/>
      <c r="T63" s="57">
        <v>12.5</v>
      </c>
      <c r="U63" s="57"/>
      <c r="V63" s="57"/>
      <c r="W63" s="60">
        <v>3696.9</v>
      </c>
      <c r="X63" s="60">
        <v>8639.5</v>
      </c>
      <c r="Y63" s="57"/>
      <c r="Z63" s="57"/>
      <c r="AA63" s="57"/>
      <c r="AB63" s="57"/>
      <c r="AC63" s="60">
        <v>4805</v>
      </c>
      <c r="AD63" s="57">
        <v>134</v>
      </c>
      <c r="AE63" s="60">
        <v>1140</v>
      </c>
      <c r="AF63" s="57"/>
      <c r="AG63" s="60">
        <v>6367.7</v>
      </c>
      <c r="AH63" s="60">
        <v>5950</v>
      </c>
      <c r="AI63" s="57"/>
      <c r="AJ63" s="57">
        <v>150</v>
      </c>
      <c r="AK63" s="60">
        <v>15638.45</v>
      </c>
      <c r="AL63" s="60">
        <v>11529</v>
      </c>
    </row>
    <row r="64" spans="1:38" ht="16.5" x14ac:dyDescent="0.3">
      <c r="A64" s="46" t="s">
        <v>154</v>
      </c>
      <c r="B64" s="47" t="s">
        <v>154</v>
      </c>
      <c r="C64" s="56" t="s">
        <v>324</v>
      </c>
      <c r="D64" s="57"/>
      <c r="E64" s="57"/>
      <c r="F64" s="57"/>
      <c r="G64" s="57"/>
      <c r="H64" s="57"/>
      <c r="I64" s="60">
        <v>3212.1</v>
      </c>
      <c r="J64" s="60">
        <v>1674.2</v>
      </c>
      <c r="K64" s="57"/>
      <c r="L64" s="57"/>
      <c r="M64" s="57"/>
      <c r="N64" s="57">
        <v>175.94</v>
      </c>
      <c r="O64" s="57"/>
      <c r="P64" s="57">
        <v>11</v>
      </c>
      <c r="Q64" s="57"/>
      <c r="R64" s="57"/>
      <c r="S64" s="57"/>
      <c r="T64" s="57"/>
      <c r="U64" s="57"/>
      <c r="V64" s="57"/>
      <c r="W64" s="57"/>
      <c r="X64" s="60">
        <v>1072</v>
      </c>
      <c r="Y64" s="57"/>
      <c r="Z64" s="57"/>
      <c r="AA64" s="57"/>
      <c r="AB64" s="57"/>
      <c r="AC64" s="60">
        <v>1793</v>
      </c>
      <c r="AD64" s="57"/>
      <c r="AE64" s="57"/>
      <c r="AF64" s="57"/>
      <c r="AG64" s="57"/>
      <c r="AH64" s="57"/>
      <c r="AI64" s="57"/>
      <c r="AJ64" s="57"/>
      <c r="AK64" s="57">
        <v>314.27999999999997</v>
      </c>
      <c r="AL64" s="57"/>
    </row>
    <row r="65" spans="1:38" ht="16.5" x14ac:dyDescent="0.3">
      <c r="A65" s="46" t="s">
        <v>159</v>
      </c>
      <c r="B65" s="47" t="s">
        <v>159</v>
      </c>
      <c r="C65" s="56" t="s">
        <v>253</v>
      </c>
      <c r="D65" s="57"/>
      <c r="E65" s="57"/>
      <c r="F65" s="57"/>
      <c r="G65" s="57"/>
      <c r="H65" s="57"/>
      <c r="I65" s="60">
        <v>22156.6</v>
      </c>
      <c r="J65" s="60">
        <v>5086.8</v>
      </c>
      <c r="K65" s="57"/>
      <c r="L65" s="57">
        <v>125</v>
      </c>
      <c r="M65" s="57">
        <v>525</v>
      </c>
      <c r="N65" s="57">
        <v>175.53</v>
      </c>
      <c r="O65" s="57"/>
      <c r="P65" s="57">
        <v>11</v>
      </c>
      <c r="Q65" s="57"/>
      <c r="R65" s="57"/>
      <c r="S65" s="57"/>
      <c r="T65" s="57"/>
      <c r="U65" s="57"/>
      <c r="V65" s="57"/>
      <c r="W65" s="57">
        <v>694.3</v>
      </c>
      <c r="X65" s="60">
        <v>3496</v>
      </c>
      <c r="Y65" s="57"/>
      <c r="Z65" s="57"/>
      <c r="AA65" s="57"/>
      <c r="AB65" s="57"/>
      <c r="AC65" s="60">
        <v>3431</v>
      </c>
      <c r="AD65" s="57"/>
      <c r="AE65" s="57"/>
      <c r="AF65" s="57"/>
      <c r="AG65" s="57"/>
      <c r="AH65" s="57"/>
      <c r="AI65" s="57"/>
      <c r="AJ65" s="57"/>
      <c r="AK65" s="60">
        <v>5456.31</v>
      </c>
      <c r="AL65" s="57"/>
    </row>
    <row r="66" spans="1:38" ht="16.5" x14ac:dyDescent="0.3">
      <c r="A66" s="46" t="s">
        <v>163</v>
      </c>
      <c r="B66" s="47" t="s">
        <v>163</v>
      </c>
      <c r="C66" s="56" t="s">
        <v>325</v>
      </c>
      <c r="D66" s="57"/>
      <c r="E66" s="57"/>
      <c r="F66" s="57"/>
      <c r="G66" s="57"/>
      <c r="H66" s="57"/>
      <c r="I66" s="60">
        <v>1005.7</v>
      </c>
      <c r="J66" s="57">
        <v>113.3</v>
      </c>
      <c r="K66" s="57"/>
      <c r="L66" s="57">
        <v>100</v>
      </c>
      <c r="M66" s="57"/>
      <c r="N66" s="57">
        <v>58.19</v>
      </c>
      <c r="O66" s="57"/>
      <c r="P66" s="57"/>
      <c r="Q66" s="57"/>
      <c r="R66" s="57"/>
      <c r="S66" s="57"/>
      <c r="T66" s="57"/>
      <c r="U66" s="57"/>
      <c r="V66" s="57"/>
      <c r="W66" s="57"/>
      <c r="X66" s="57">
        <v>-34</v>
      </c>
      <c r="Y66" s="57"/>
      <c r="Z66" s="57"/>
      <c r="AA66" s="57"/>
      <c r="AB66" s="57"/>
      <c r="AC66" s="57">
        <v>378</v>
      </c>
      <c r="AD66" s="57"/>
      <c r="AE66" s="57"/>
      <c r="AF66" s="57"/>
      <c r="AG66" s="57"/>
      <c r="AH66" s="57"/>
      <c r="AI66" s="57"/>
      <c r="AJ66" s="57"/>
      <c r="AK66" s="57">
        <v>166.69</v>
      </c>
      <c r="AL66" s="57"/>
    </row>
    <row r="67" spans="1:38" ht="16.5" x14ac:dyDescent="0.3">
      <c r="A67" s="46" t="s">
        <v>135</v>
      </c>
      <c r="B67" s="47" t="s">
        <v>135</v>
      </c>
      <c r="C67" s="56" t="s">
        <v>326</v>
      </c>
      <c r="D67" s="57"/>
      <c r="E67" s="57"/>
      <c r="F67" s="57"/>
      <c r="G67" s="57"/>
      <c r="H67" s="57">
        <v>55.9</v>
      </c>
      <c r="I67" s="60">
        <v>14602</v>
      </c>
      <c r="J67" s="60">
        <v>1422.7</v>
      </c>
      <c r="K67" s="57"/>
      <c r="L67" s="57">
        <v>200</v>
      </c>
      <c r="M67" s="57"/>
      <c r="N67" s="57">
        <v>88.3</v>
      </c>
      <c r="O67" s="57"/>
      <c r="P67" s="57">
        <v>78</v>
      </c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>
        <v>16.8</v>
      </c>
      <c r="AL67" s="57"/>
    </row>
    <row r="68" spans="1:38" ht="16.5" x14ac:dyDescent="0.3">
      <c r="A68" s="46" t="s">
        <v>156</v>
      </c>
      <c r="B68" s="47" t="s">
        <v>156</v>
      </c>
      <c r="C68" s="56" t="s">
        <v>327</v>
      </c>
      <c r="D68" s="57"/>
      <c r="E68" s="57"/>
      <c r="F68" s="57"/>
      <c r="G68" s="57"/>
      <c r="H68" s="57"/>
      <c r="I68" s="60">
        <v>4764.8999999999996</v>
      </c>
      <c r="J68" s="60">
        <v>3020</v>
      </c>
      <c r="K68" s="57"/>
      <c r="L68" s="57">
        <v>225</v>
      </c>
      <c r="M68" s="57">
        <v>300</v>
      </c>
      <c r="N68" s="57">
        <v>221.81</v>
      </c>
      <c r="O68" s="57"/>
      <c r="P68" s="57"/>
      <c r="Q68" s="57"/>
      <c r="R68" s="57"/>
      <c r="S68" s="57"/>
      <c r="T68" s="57"/>
      <c r="U68" s="57"/>
      <c r="V68" s="57"/>
      <c r="W68" s="60">
        <v>3435.4</v>
      </c>
      <c r="X68" s="60">
        <v>5535</v>
      </c>
      <c r="Y68" s="57"/>
      <c r="Z68" s="57"/>
      <c r="AA68" s="57"/>
      <c r="AB68" s="57"/>
      <c r="AC68" s="60">
        <v>2077</v>
      </c>
      <c r="AD68" s="57"/>
      <c r="AE68" s="57"/>
      <c r="AF68" s="57"/>
      <c r="AG68" s="57"/>
      <c r="AH68" s="57"/>
      <c r="AI68" s="57"/>
      <c r="AJ68" s="57"/>
      <c r="AK68" s="57">
        <v>868.07</v>
      </c>
      <c r="AL68" s="57"/>
    </row>
    <row r="69" spans="1:38" ht="16.5" x14ac:dyDescent="0.3">
      <c r="A69" s="46" t="s">
        <v>239</v>
      </c>
      <c r="B69" s="47" t="s">
        <v>239</v>
      </c>
      <c r="C69" s="56" t="s">
        <v>328</v>
      </c>
      <c r="D69" s="57"/>
      <c r="E69" s="57"/>
      <c r="F69" s="57"/>
      <c r="G69" s="57"/>
      <c r="H69" s="57"/>
      <c r="I69" s="60">
        <v>18207.8</v>
      </c>
      <c r="J69" s="60">
        <v>36599.199999999997</v>
      </c>
      <c r="K69" s="57"/>
      <c r="L69" s="57"/>
      <c r="M69" s="57"/>
      <c r="N69" s="57">
        <v>111.64</v>
      </c>
      <c r="O69" s="57"/>
      <c r="P69" s="57">
        <v>6</v>
      </c>
      <c r="Q69" s="57"/>
      <c r="R69" s="57"/>
      <c r="S69" s="57"/>
      <c r="T69" s="57"/>
      <c r="U69" s="57"/>
      <c r="V69" s="57"/>
      <c r="W69" s="60">
        <v>1759</v>
      </c>
      <c r="X69" s="60">
        <v>37873.800000000003</v>
      </c>
      <c r="Y69" s="57"/>
      <c r="Z69" s="57"/>
      <c r="AA69" s="57"/>
      <c r="AB69" s="57"/>
      <c r="AC69" s="57">
        <v>98</v>
      </c>
      <c r="AD69" s="57"/>
      <c r="AE69" s="57"/>
      <c r="AF69" s="57"/>
      <c r="AG69" s="57"/>
      <c r="AH69" s="57"/>
      <c r="AI69" s="57"/>
      <c r="AJ69" s="57"/>
      <c r="AK69" s="60">
        <v>1840.68</v>
      </c>
      <c r="AL69" s="57"/>
    </row>
    <row r="70" spans="1:38" ht="16.5" x14ac:dyDescent="0.3">
      <c r="A70" s="46" t="s">
        <v>139</v>
      </c>
      <c r="B70" s="47"/>
      <c r="C70" s="56" t="s">
        <v>139</v>
      </c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60">
        <v>96531</v>
      </c>
      <c r="W70" s="57"/>
      <c r="X70" s="57"/>
      <c r="Y70" s="57"/>
      <c r="Z70" s="57"/>
      <c r="AA70" s="57"/>
      <c r="AB70" s="57"/>
      <c r="AC70" s="57"/>
      <c r="AD70" s="57"/>
      <c r="AE70" s="60">
        <v>6160</v>
      </c>
      <c r="AF70" s="57"/>
      <c r="AG70" s="57"/>
      <c r="AH70" s="57"/>
      <c r="AI70" s="57"/>
      <c r="AJ70" s="57"/>
      <c r="AK70" s="57"/>
      <c r="AL70" s="57"/>
    </row>
    <row r="71" spans="1:38" ht="16.5" x14ac:dyDescent="0.3">
      <c r="A71" s="46" t="s">
        <v>254</v>
      </c>
      <c r="B71" s="47"/>
      <c r="C71" s="56" t="s">
        <v>255</v>
      </c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60">
        <v>284187.2</v>
      </c>
      <c r="T71" s="55"/>
      <c r="U71" s="57"/>
      <c r="V71" s="57"/>
      <c r="W71" s="57"/>
      <c r="X71" s="60">
        <v>5121.2</v>
      </c>
      <c r="Y71" s="57"/>
      <c r="Z71" s="57"/>
      <c r="AA71" s="57"/>
      <c r="AB71" s="57"/>
      <c r="AC71" s="57"/>
      <c r="AD71" s="57"/>
      <c r="AE71" s="60">
        <v>45034.1</v>
      </c>
      <c r="AF71" s="57"/>
      <c r="AG71" s="57"/>
      <c r="AH71" s="57"/>
      <c r="AI71" s="57"/>
      <c r="AJ71" s="57"/>
      <c r="AK71" s="57">
        <v>472.8</v>
      </c>
      <c r="AL71" s="57"/>
    </row>
    <row r="72" spans="1:38" ht="16.5" x14ac:dyDescent="0.3">
      <c r="A72" s="46" t="s">
        <v>256</v>
      </c>
      <c r="B72" s="4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60"/>
      <c r="T72" s="60">
        <v>18250.2</v>
      </c>
      <c r="U72" s="57"/>
      <c r="V72" s="57"/>
      <c r="W72" s="57"/>
      <c r="X72" s="60"/>
      <c r="Y72" s="57"/>
      <c r="Z72" s="57"/>
      <c r="AA72" s="57"/>
      <c r="AB72" s="57"/>
      <c r="AC72" s="57"/>
      <c r="AD72" s="57"/>
      <c r="AE72" s="60"/>
      <c r="AF72" s="57"/>
      <c r="AG72" s="57"/>
      <c r="AH72" s="57"/>
      <c r="AI72" s="57"/>
      <c r="AJ72" s="57"/>
      <c r="AK72" s="57"/>
      <c r="AL72" s="57"/>
    </row>
    <row r="73" spans="1:38" ht="16.5" x14ac:dyDescent="0.3">
      <c r="A73" s="46" t="s">
        <v>150</v>
      </c>
      <c r="B73" s="47"/>
      <c r="C73" s="56" t="s">
        <v>189</v>
      </c>
      <c r="D73" s="60">
        <v>97924.83</v>
      </c>
      <c r="E73" s="57"/>
      <c r="F73" s="57"/>
      <c r="G73" s="57"/>
      <c r="H73" s="57"/>
      <c r="I73" s="57"/>
      <c r="J73" s="57"/>
      <c r="K73" s="57"/>
      <c r="L73" s="57"/>
      <c r="M73" s="57"/>
      <c r="N73" s="57">
        <v>32</v>
      </c>
      <c r="O73" s="60">
        <v>95305.9</v>
      </c>
      <c r="P73" s="57"/>
      <c r="Q73" s="60">
        <v>175866</v>
      </c>
      <c r="R73" s="60">
        <v>313924</v>
      </c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60">
        <v>52022.1</v>
      </c>
      <c r="AL73" s="57"/>
    </row>
    <row r="74" spans="1:38" ht="16.5" x14ac:dyDescent="0.3">
      <c r="A74" s="46" t="s">
        <v>163</v>
      </c>
      <c r="B74" s="47"/>
      <c r="C74" s="56" t="s">
        <v>329</v>
      </c>
      <c r="D74" s="60">
        <v>15509.64</v>
      </c>
      <c r="E74" s="57"/>
      <c r="F74" s="57"/>
      <c r="G74" s="57"/>
      <c r="H74" s="57"/>
      <c r="I74" s="60">
        <v>13724.3</v>
      </c>
      <c r="J74" s="57"/>
      <c r="K74" s="57"/>
      <c r="L74" s="60">
        <v>4066.2</v>
      </c>
      <c r="M74" s="60">
        <v>235744</v>
      </c>
      <c r="N74" s="57"/>
      <c r="O74" s="60">
        <v>53373.5</v>
      </c>
      <c r="P74" s="57"/>
      <c r="Q74" s="57"/>
      <c r="R74" s="57"/>
      <c r="S74" s="57"/>
      <c r="T74" s="57"/>
      <c r="U74" s="57"/>
      <c r="V74" s="57"/>
      <c r="W74" s="57">
        <v>85</v>
      </c>
      <c r="X74" s="60">
        <v>3160</v>
      </c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>
        <v>150</v>
      </c>
      <c r="AK74" s="60">
        <v>160182.15</v>
      </c>
      <c r="AL74" s="60">
        <v>975187.59</v>
      </c>
    </row>
    <row r="75" spans="1:38" ht="16.5" x14ac:dyDescent="0.3">
      <c r="A75" s="46" t="s">
        <v>257</v>
      </c>
      <c r="B75" s="47"/>
      <c r="C75" s="56" t="s">
        <v>257</v>
      </c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60">
        <v>2086468.54</v>
      </c>
      <c r="O75" s="57"/>
      <c r="P75" s="57"/>
      <c r="Q75" s="57"/>
      <c r="R75" s="57"/>
      <c r="S75" s="57"/>
      <c r="T75" s="57"/>
      <c r="U75" s="57"/>
      <c r="V75" s="57"/>
      <c r="W75" s="57"/>
      <c r="X75" s="57">
        <v>321</v>
      </c>
      <c r="Y75" s="57"/>
      <c r="Z75" s="57"/>
      <c r="AA75" s="57"/>
      <c r="AB75" s="60">
        <v>1178</v>
      </c>
      <c r="AC75" s="57"/>
      <c r="AD75" s="57"/>
      <c r="AE75" s="57"/>
      <c r="AF75" s="57"/>
      <c r="AG75" s="57"/>
      <c r="AH75" s="57"/>
      <c r="AI75" s="57"/>
      <c r="AJ75" s="57"/>
      <c r="AK75" s="57">
        <v>231.6</v>
      </c>
      <c r="AL75" s="57"/>
    </row>
    <row r="76" spans="1:38" ht="16.5" x14ac:dyDescent="0.3">
      <c r="A76" s="46" t="s">
        <v>258</v>
      </c>
      <c r="B76" s="47"/>
      <c r="C76" s="56" t="s">
        <v>258</v>
      </c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>
        <v>192.1</v>
      </c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60">
        <v>46800.78</v>
      </c>
      <c r="AC76" s="57"/>
      <c r="AD76" s="57"/>
      <c r="AE76" s="57"/>
      <c r="AF76" s="57"/>
      <c r="AG76" s="57"/>
      <c r="AH76" s="57"/>
      <c r="AI76" s="57"/>
      <c r="AJ76" s="57"/>
      <c r="AK76" s="57"/>
      <c r="AL76" s="57"/>
    </row>
    <row r="77" spans="1:38" ht="16.5" x14ac:dyDescent="0.3">
      <c r="A77" s="10" t="s">
        <v>259</v>
      </c>
      <c r="B77" s="58"/>
      <c r="C77" s="56" t="s">
        <v>259</v>
      </c>
      <c r="D77" s="57"/>
      <c r="E77" s="57"/>
      <c r="F77" s="57"/>
      <c r="G77" s="57"/>
      <c r="H77" s="57"/>
      <c r="I77" s="60">
        <v>11451.1</v>
      </c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60">
        <v>2743.2</v>
      </c>
      <c r="AL77" s="57"/>
    </row>
    <row r="78" spans="1:38" ht="16.5" x14ac:dyDescent="0.3">
      <c r="A78" s="46"/>
      <c r="B78" s="47"/>
      <c r="C78" s="56" t="s">
        <v>330</v>
      </c>
      <c r="D78" s="60">
        <v>2264038.79</v>
      </c>
      <c r="E78" s="60">
        <v>735945.29</v>
      </c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</row>
    <row r="79" spans="1:38" ht="16.5" x14ac:dyDescent="0.3">
      <c r="A79" s="46"/>
      <c r="B79" s="47"/>
      <c r="C79" s="56" t="s">
        <v>261</v>
      </c>
      <c r="D79" s="57"/>
      <c r="E79" s="57"/>
      <c r="F79" s="60">
        <v>15591.79</v>
      </c>
      <c r="G79" s="60">
        <v>110377.79</v>
      </c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</row>
    <row r="80" spans="1:38" ht="16.5" x14ac:dyDescent="0.3">
      <c r="A80" s="46"/>
      <c r="B80" s="47"/>
      <c r="C80" s="56" t="s">
        <v>262</v>
      </c>
      <c r="D80" s="60">
        <v>34299.61</v>
      </c>
      <c r="E80" s="60">
        <v>2214.38</v>
      </c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</row>
    <row r="81" spans="1:38" ht="16.5" x14ac:dyDescent="0.3">
      <c r="A81" s="46"/>
      <c r="B81" s="47"/>
      <c r="C81" s="56" t="s">
        <v>331</v>
      </c>
      <c r="D81" s="57"/>
      <c r="E81" s="57"/>
      <c r="F81" s="57"/>
      <c r="G81" s="57"/>
      <c r="H81" s="57"/>
      <c r="I81" s="57">
        <v>165</v>
      </c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E0E3A-42C0-4140-AB85-CA93ECBD55A6}">
  <dimension ref="A1:AA10"/>
  <sheetViews>
    <sheetView topLeftCell="D1" workbookViewId="0">
      <selection activeCell="D5" sqref="D5:AA10"/>
    </sheetView>
  </sheetViews>
  <sheetFormatPr defaultRowHeight="13.5" x14ac:dyDescent="0.15"/>
  <cols>
    <col min="1" max="1" width="14.875" customWidth="1"/>
    <col min="2" max="2" width="13.25" customWidth="1"/>
    <col min="3" max="3" width="17.875" customWidth="1"/>
    <col min="4" max="4" width="14.75" customWidth="1"/>
  </cols>
  <sheetData>
    <row r="1" spans="1:27" ht="32.25" customHeight="1" x14ac:dyDescent="0.15">
      <c r="A1" s="80" t="s">
        <v>53</v>
      </c>
      <c r="B1" s="80"/>
      <c r="C1" s="80"/>
    </row>
    <row r="2" spans="1:27" ht="15" x14ac:dyDescent="0.25">
      <c r="A2" s="65"/>
      <c r="B2" s="65"/>
      <c r="C2" s="53" t="s">
        <v>0</v>
      </c>
      <c r="D2" s="59"/>
      <c r="E2" s="59"/>
      <c r="F2" s="59"/>
      <c r="G2" s="59">
        <v>0.2</v>
      </c>
      <c r="H2" s="59">
        <v>0.2</v>
      </c>
      <c r="I2" s="59">
        <v>0.3</v>
      </c>
      <c r="J2" s="59">
        <v>1</v>
      </c>
      <c r="K2" s="59"/>
      <c r="L2" s="59">
        <v>0.2</v>
      </c>
      <c r="M2" s="59">
        <v>0.2</v>
      </c>
      <c r="N2" s="59">
        <v>0.2</v>
      </c>
      <c r="O2" s="59">
        <v>0.2</v>
      </c>
      <c r="P2" s="59">
        <v>0.2</v>
      </c>
      <c r="Q2" s="59">
        <v>0.2</v>
      </c>
      <c r="R2" s="59">
        <v>0.2</v>
      </c>
      <c r="S2" s="59"/>
      <c r="T2" s="59"/>
      <c r="U2" s="59"/>
      <c r="V2" s="59"/>
      <c r="W2" s="59"/>
      <c r="X2" s="59"/>
      <c r="Y2" s="59"/>
      <c r="Z2" s="59"/>
      <c r="AA2" s="59"/>
    </row>
    <row r="3" spans="1:27" ht="15" x14ac:dyDescent="0.25">
      <c r="A3" s="65"/>
      <c r="B3" s="65"/>
      <c r="C3" s="53" t="s">
        <v>1</v>
      </c>
      <c r="D3" s="59"/>
      <c r="E3" s="59"/>
      <c r="F3" s="59"/>
      <c r="G3" s="59">
        <v>0.4</v>
      </c>
      <c r="H3" s="59">
        <v>0.3</v>
      </c>
      <c r="I3" s="59">
        <v>0.3</v>
      </c>
      <c r="J3" s="59">
        <v>1</v>
      </c>
      <c r="K3" s="59"/>
      <c r="L3" s="59">
        <v>0.4</v>
      </c>
      <c r="M3" s="59">
        <v>0.4</v>
      </c>
      <c r="N3" s="59">
        <v>0.4</v>
      </c>
      <c r="O3" s="59">
        <v>0.4</v>
      </c>
      <c r="P3" s="59">
        <v>0.4</v>
      </c>
      <c r="Q3" s="59">
        <v>0.4</v>
      </c>
      <c r="R3" s="59">
        <v>0.4</v>
      </c>
      <c r="S3" s="59"/>
      <c r="T3" s="59"/>
      <c r="U3" s="59"/>
      <c r="V3" s="59"/>
      <c r="W3" s="59"/>
      <c r="X3" s="59"/>
      <c r="Y3" s="59"/>
      <c r="Z3" s="59"/>
      <c r="AA3" s="59"/>
    </row>
    <row r="4" spans="1:27" ht="33" x14ac:dyDescent="0.15">
      <c r="A4" s="4" t="s">
        <v>2</v>
      </c>
      <c r="B4" s="63" t="s">
        <v>3</v>
      </c>
      <c r="C4" s="9" t="s">
        <v>345</v>
      </c>
      <c r="D4" s="9" t="s">
        <v>214</v>
      </c>
      <c r="E4" s="9" t="s">
        <v>332</v>
      </c>
      <c r="F4" s="9" t="s">
        <v>346</v>
      </c>
      <c r="G4" s="9" t="s">
        <v>285</v>
      </c>
      <c r="H4" s="9" t="s">
        <v>347</v>
      </c>
      <c r="I4" s="9" t="s">
        <v>286</v>
      </c>
      <c r="J4" s="9" t="s">
        <v>287</v>
      </c>
      <c r="K4" s="9" t="s">
        <v>348</v>
      </c>
      <c r="L4" s="9" t="s">
        <v>217</v>
      </c>
      <c r="M4" s="9" t="s">
        <v>218</v>
      </c>
      <c r="N4" s="9" t="s">
        <v>349</v>
      </c>
      <c r="O4" s="9" t="s">
        <v>219</v>
      </c>
      <c r="P4" s="9" t="s">
        <v>220</v>
      </c>
      <c r="Q4" s="9" t="s">
        <v>350</v>
      </c>
      <c r="R4" s="9" t="s">
        <v>351</v>
      </c>
      <c r="S4" s="9" t="s">
        <v>300</v>
      </c>
      <c r="T4" s="9" t="s">
        <v>352</v>
      </c>
      <c r="U4" s="9" t="s">
        <v>314</v>
      </c>
      <c r="V4" s="9" t="s">
        <v>353</v>
      </c>
      <c r="W4" s="9" t="s">
        <v>299</v>
      </c>
      <c r="X4" s="9" t="s">
        <v>301</v>
      </c>
      <c r="Y4" s="9" t="s">
        <v>310</v>
      </c>
      <c r="Z4" s="9" t="s">
        <v>354</v>
      </c>
      <c r="AA4" s="9" t="s">
        <v>355</v>
      </c>
    </row>
    <row r="5" spans="1:27" ht="16.5" x14ac:dyDescent="0.3">
      <c r="A5" s="46" t="s">
        <v>142</v>
      </c>
      <c r="B5" s="47" t="s">
        <v>142</v>
      </c>
      <c r="C5" s="64" t="s">
        <v>142</v>
      </c>
      <c r="D5" s="64">
        <v>6873.9</v>
      </c>
      <c r="E5" s="64"/>
      <c r="F5" s="64"/>
      <c r="G5" s="64">
        <v>1296.5</v>
      </c>
      <c r="H5" s="64">
        <v>852.49</v>
      </c>
      <c r="I5" s="64">
        <v>3298.9</v>
      </c>
      <c r="J5" s="64">
        <v>276.3</v>
      </c>
      <c r="K5" s="64">
        <v>1485.62</v>
      </c>
      <c r="L5" s="64"/>
      <c r="M5" s="64"/>
      <c r="N5" s="64"/>
      <c r="O5" s="64"/>
      <c r="P5" s="64"/>
      <c r="Q5" s="64"/>
      <c r="R5" s="64">
        <v>37.5</v>
      </c>
      <c r="S5" s="64">
        <v>144</v>
      </c>
      <c r="T5" s="64">
        <v>90</v>
      </c>
      <c r="U5" s="14"/>
      <c r="V5" s="14"/>
      <c r="W5" s="14"/>
      <c r="X5" s="14"/>
      <c r="Y5" s="14"/>
      <c r="Z5" s="14"/>
      <c r="AA5" s="14"/>
    </row>
    <row r="6" spans="1:27" ht="16.5" x14ac:dyDescent="0.3">
      <c r="A6" s="46" t="s">
        <v>157</v>
      </c>
      <c r="B6" s="47" t="s">
        <v>157</v>
      </c>
      <c r="C6" s="64" t="s">
        <v>157</v>
      </c>
      <c r="D6" s="64">
        <v>4448.74</v>
      </c>
      <c r="E6" s="64">
        <v>57</v>
      </c>
      <c r="F6" s="64"/>
      <c r="G6" s="64">
        <v>1896.6</v>
      </c>
      <c r="H6" s="64">
        <v>2488.9499999999998</v>
      </c>
      <c r="I6" s="64">
        <v>2183</v>
      </c>
      <c r="J6" s="64"/>
      <c r="K6" s="64">
        <v>1326.08</v>
      </c>
      <c r="L6" s="64"/>
      <c r="M6" s="64">
        <v>307</v>
      </c>
      <c r="N6" s="64"/>
      <c r="O6" s="64">
        <v>249.4</v>
      </c>
      <c r="P6" s="64"/>
      <c r="Q6" s="64"/>
      <c r="R6" s="64"/>
      <c r="S6" s="64">
        <v>212</v>
      </c>
      <c r="T6" s="64">
        <v>20</v>
      </c>
      <c r="U6" s="14"/>
      <c r="V6" s="14"/>
      <c r="W6" s="14"/>
      <c r="X6" s="14"/>
      <c r="Y6" s="14"/>
      <c r="Z6" s="14"/>
      <c r="AA6" s="14"/>
    </row>
    <row r="7" spans="1:27" ht="16.5" x14ac:dyDescent="0.3">
      <c r="A7" s="46" t="s">
        <v>144</v>
      </c>
      <c r="B7" s="46" t="s">
        <v>144</v>
      </c>
      <c r="C7" s="64" t="s">
        <v>237</v>
      </c>
      <c r="D7" s="64">
        <v>10886.34</v>
      </c>
      <c r="E7" s="64">
        <v>57</v>
      </c>
      <c r="F7" s="64"/>
      <c r="G7" s="64">
        <v>2985.55</v>
      </c>
      <c r="H7" s="64">
        <v>6882.24</v>
      </c>
      <c r="I7" s="64">
        <v>10039.549999999999</v>
      </c>
      <c r="J7" s="64">
        <v>638.79999999999995</v>
      </c>
      <c r="K7" s="64">
        <v>7341.4</v>
      </c>
      <c r="L7" s="64"/>
      <c r="M7" s="64">
        <v>614</v>
      </c>
      <c r="N7" s="64"/>
      <c r="O7" s="64"/>
      <c r="P7" s="64"/>
      <c r="Q7" s="64"/>
      <c r="R7" s="64">
        <v>37.5</v>
      </c>
      <c r="S7" s="64">
        <v>210</v>
      </c>
      <c r="T7" s="64">
        <v>45</v>
      </c>
      <c r="U7" s="14"/>
      <c r="V7" s="14"/>
      <c r="W7" s="14"/>
      <c r="X7" s="14"/>
      <c r="Y7" s="14"/>
      <c r="Z7" s="14"/>
      <c r="AA7" s="14"/>
    </row>
    <row r="8" spans="1:27" ht="16.5" x14ac:dyDescent="0.3">
      <c r="A8" s="46" t="s">
        <v>145</v>
      </c>
      <c r="B8" s="47" t="s">
        <v>145</v>
      </c>
      <c r="C8" s="64" t="s">
        <v>145</v>
      </c>
      <c r="D8" s="64">
        <v>87639.617599999998</v>
      </c>
      <c r="E8" s="64">
        <v>560.76</v>
      </c>
      <c r="F8" s="64"/>
      <c r="G8" s="64">
        <v>24532.400000000001</v>
      </c>
      <c r="H8" s="64">
        <v>32364.19</v>
      </c>
      <c r="I8" s="64">
        <v>54621.599999999999</v>
      </c>
      <c r="J8" s="64">
        <v>2095.3000000000002</v>
      </c>
      <c r="K8" s="64">
        <v>13609.87</v>
      </c>
      <c r="L8" s="64">
        <v>84.5</v>
      </c>
      <c r="M8" s="64">
        <v>8903</v>
      </c>
      <c r="N8" s="64"/>
      <c r="O8" s="64">
        <v>189</v>
      </c>
      <c r="P8" s="64"/>
      <c r="Q8" s="64"/>
      <c r="R8" s="64">
        <v>112.5</v>
      </c>
      <c r="S8" s="64">
        <v>2342</v>
      </c>
      <c r="T8" s="64">
        <v>130</v>
      </c>
      <c r="U8" s="14"/>
      <c r="V8" s="14"/>
      <c r="W8" s="14"/>
      <c r="X8" s="14"/>
      <c r="Y8" s="14"/>
      <c r="Z8" s="14"/>
      <c r="AA8" s="14"/>
    </row>
    <row r="9" spans="1:27" ht="16.5" x14ac:dyDescent="0.3">
      <c r="A9" s="46" t="s">
        <v>162</v>
      </c>
      <c r="B9" s="47" t="s">
        <v>162</v>
      </c>
      <c r="C9" s="64" t="s">
        <v>162</v>
      </c>
      <c r="D9" s="64">
        <v>265.14</v>
      </c>
      <c r="E9" s="64"/>
      <c r="F9" s="64"/>
      <c r="G9" s="64">
        <v>421.4</v>
      </c>
      <c r="H9" s="64">
        <v>1672.42</v>
      </c>
      <c r="I9" s="64">
        <v>371.3</v>
      </c>
      <c r="J9" s="64">
        <v>25</v>
      </c>
      <c r="K9" s="64">
        <v>621.61</v>
      </c>
      <c r="L9" s="64"/>
      <c r="M9" s="64"/>
      <c r="N9" s="64"/>
      <c r="O9" s="64"/>
      <c r="P9" s="64"/>
      <c r="Q9" s="64"/>
      <c r="R9" s="64"/>
      <c r="S9" s="64">
        <v>40</v>
      </c>
      <c r="T9" s="64">
        <v>0</v>
      </c>
      <c r="U9" s="14"/>
      <c r="V9" s="14"/>
      <c r="W9" s="14"/>
      <c r="X9" s="14"/>
      <c r="Y9" s="14"/>
      <c r="Z9" s="14"/>
      <c r="AA9" s="14"/>
    </row>
    <row r="10" spans="1:27" ht="16.5" x14ac:dyDescent="0.3">
      <c r="A10" s="46" t="s">
        <v>136</v>
      </c>
      <c r="B10" s="47" t="s">
        <v>136</v>
      </c>
      <c r="C10" s="64" t="s">
        <v>136</v>
      </c>
      <c r="D10" s="64">
        <v>6703.17</v>
      </c>
      <c r="E10" s="64"/>
      <c r="F10" s="64"/>
      <c r="G10" s="64">
        <v>2878.25</v>
      </c>
      <c r="H10" s="64">
        <v>7515.38</v>
      </c>
      <c r="I10" s="64">
        <v>5850.75</v>
      </c>
      <c r="J10" s="64">
        <v>50</v>
      </c>
      <c r="K10" s="64">
        <v>2394.2800000000002</v>
      </c>
      <c r="L10" s="64"/>
      <c r="M10" s="64">
        <v>307</v>
      </c>
      <c r="N10" s="64"/>
      <c r="O10" s="64"/>
      <c r="P10" s="64">
        <v>212</v>
      </c>
      <c r="Q10" s="64"/>
      <c r="R10" s="64">
        <v>25</v>
      </c>
      <c r="S10" s="64">
        <v>302</v>
      </c>
      <c r="T10" s="64">
        <v>20</v>
      </c>
      <c r="U10" s="14"/>
      <c r="V10" s="14"/>
      <c r="W10" s="14"/>
      <c r="X10" s="14"/>
      <c r="Y10" s="14"/>
      <c r="Z10" s="14"/>
      <c r="AA10" s="14"/>
    </row>
  </sheetData>
  <mergeCells count="1">
    <mergeCell ref="A1:C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模板说明</vt:lpstr>
      <vt:lpstr>基础配置</vt:lpstr>
      <vt:lpstr>医生花名册</vt:lpstr>
      <vt:lpstr>1.0 核算单元额外收入</vt:lpstr>
      <vt:lpstr>1.1.1 门诊就诊收入</vt:lpstr>
      <vt:lpstr>1.1.2 门诊执行收入</vt:lpstr>
      <vt:lpstr>1.2.1 住院就诊收入</vt:lpstr>
      <vt:lpstr>1.2.2 住院执行收入</vt:lpstr>
      <vt:lpstr>1.3.1 转入ICU就诊收入</vt:lpstr>
      <vt:lpstr>1.3.2 转入ICU执行收入</vt:lpstr>
      <vt:lpstr>2.1 成本支出统计表</vt:lpstr>
      <vt:lpstr>3.1医生组工作量绩效测算表</vt:lpstr>
      <vt:lpstr>3.2 护士组工作量绩效测算表</vt:lpstr>
      <vt:lpstr>3.3 科室二次分配工作量及质量考核积分</vt:lpstr>
      <vt:lpstr>4.1 临床科室单元核算表</vt:lpstr>
      <vt:lpstr>4.2 特殊核算单元绩效测算表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2019-02-27T08:29:45Z</dcterms:modified>
</cp:coreProperties>
</file>